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pbox\Dropbox\Udvikling\Økonomien på plads\Investeringskalkule\"/>
    </mc:Choice>
  </mc:AlternateContent>
  <xr:revisionPtr revIDLastSave="0" documentId="8_{188C241F-B549-46D2-90C5-E901072D051B}" xr6:coauthVersionLast="45" xr6:coauthVersionMax="45" xr10:uidLastSave="{00000000-0000-0000-0000-000000000000}"/>
  <bookViews>
    <workbookView xWindow="24" yWindow="624" windowWidth="23016" windowHeight="12336" xr2:uid="{00000000-000D-0000-FFFF-FFFF00000000}"/>
  </bookViews>
  <sheets>
    <sheet name="Investment Analysis" sheetId="1" r:id="rId1"/>
    <sheet name="WACC" sheetId="2" r:id="rId2"/>
  </sheets>
  <calcPr calcId="181029"/>
</workbook>
</file>

<file path=xl/calcChain.xml><?xml version="1.0" encoding="utf-8"?>
<calcChain xmlns="http://schemas.openxmlformats.org/spreadsheetml/2006/main">
  <c r="C15" i="1" l="1"/>
  <c r="C14" i="1"/>
  <c r="D14" i="1"/>
  <c r="D17" i="1" s="1"/>
  <c r="E10" i="1"/>
  <c r="E14" i="1" s="1"/>
  <c r="C8" i="2"/>
  <c r="C12" i="2"/>
  <c r="C13" i="2"/>
  <c r="C17" i="1"/>
  <c r="F10" i="1" l="1"/>
  <c r="E17" i="1"/>
  <c r="C20" i="1"/>
  <c r="G10" i="1" l="1"/>
  <c r="F14" i="1"/>
  <c r="F17" i="1" s="1"/>
  <c r="H10" i="1" l="1"/>
  <c r="G14" i="1"/>
  <c r="H14" i="1" l="1"/>
  <c r="H17" i="1" s="1"/>
  <c r="I10" i="1"/>
  <c r="G17" i="1"/>
  <c r="J10" i="1" l="1"/>
  <c r="I14" i="1"/>
  <c r="I17" i="1" l="1"/>
  <c r="J14" i="1"/>
  <c r="J17" i="1" s="1"/>
  <c r="K10" i="1"/>
  <c r="K14" i="1" l="1"/>
  <c r="K17" i="1" s="1"/>
  <c r="L10" i="1"/>
  <c r="M14" i="1" l="1"/>
  <c r="M17" i="1" s="1"/>
  <c r="L14" i="1"/>
  <c r="L17" i="1" s="1"/>
  <c r="C19" i="1"/>
  <c r="C21" i="1" s="1"/>
  <c r="C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N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Diskonteringsraten er den rente, som investeringen som minimum skal indtjene hvert år.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Vi opfatter investeringen som år 0, således at investeringen foretages før der kommer eventuelle fordele</t>
        </r>
      </text>
    </comment>
    <comment ref="C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din initielle investering. Investering er et minusbeløb</t>
        </r>
      </text>
    </comment>
    <comment ref="D1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Peter N:</t>
        </r>
        <r>
          <rPr>
            <sz val="9"/>
            <color indexed="81"/>
            <rFont val="Tahoma"/>
            <family val="2"/>
          </rPr>
          <t xml:space="preserve">
Her indsætter du de løbende cashflows, som investeringen genererer. Fordele er plusbeløb
</t>
        </r>
      </text>
    </comment>
  </commentList>
</comments>
</file>

<file path=xl/sharedStrings.xml><?xml version="1.0" encoding="utf-8"?>
<sst xmlns="http://schemas.openxmlformats.org/spreadsheetml/2006/main" count="30" uniqueCount="24">
  <si>
    <t>Periode</t>
  </si>
  <si>
    <t>Diskonteringsrate</t>
  </si>
  <si>
    <t xml:space="preserve"> </t>
  </si>
  <si>
    <t>Company</t>
  </si>
  <si>
    <t>Number of shares in the company</t>
  </si>
  <si>
    <t>Share Price</t>
  </si>
  <si>
    <t>Equity Market Value</t>
  </si>
  <si>
    <t>Total Debt</t>
  </si>
  <si>
    <t>Cost of Equity</t>
  </si>
  <si>
    <t>Cost of Debt</t>
  </si>
  <si>
    <t>Investments</t>
  </si>
  <si>
    <t>Net Present Value</t>
  </si>
  <si>
    <t>Excel Calculation</t>
  </si>
  <si>
    <t>Investment</t>
  </si>
  <si>
    <t>Equity Percentage</t>
  </si>
  <si>
    <t>Debt Percentage</t>
  </si>
  <si>
    <t>Target Equity</t>
  </si>
  <si>
    <t>Peter Nordgaard 2019</t>
  </si>
  <si>
    <t>Investeringskalkule 10 år</t>
  </si>
  <si>
    <t>Cashflows</t>
  </si>
  <si>
    <t>Excel Net Present Value</t>
  </si>
  <si>
    <t>Total Cashflows per year</t>
  </si>
  <si>
    <t>Total Accumulated Cashflows</t>
  </si>
  <si>
    <t>Indtast kun i de grønne felter! Peter Nordgaard, Nov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</si>
</sst>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kr.&quot;\ #,##0.00;[Red]&quot;kr.&quot;\ \-#,##0.00"/>
    <numFmt numFmtId="165" formatCode="_ * #,##0.00_ ;_ * \-#,##0.00_ ;_ * &quot;-&quot;??_ ;_ @_ "/>
    <numFmt numFmtId="166" formatCode="_ * #,##0.0_ ;_ * \-#,##0.0_ ;_ * &quot;-&quot;??_ ;_ @_ "/>
    <numFmt numFmtId="167" formatCode="_ * #,##0_ ;_ * \-#,##0_ ;_ * &quot;-&quot;??_ ;_ @_ "/>
    <numFmt numFmtId="168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66" fontId="1" fillId="0" borderId="0" xfId="1" applyNumberFormat="1" applyFont="1"/>
    <xf numFmtId="166" fontId="2" fillId="0" borderId="0" xfId="1" applyNumberFormat="1" applyFont="1"/>
    <xf numFmtId="166" fontId="1" fillId="0" borderId="0" xfId="1" applyNumberFormat="1" applyFont="1"/>
    <xf numFmtId="168" fontId="1" fillId="0" borderId="0" xfId="2" applyNumberFormat="1" applyFont="1"/>
    <xf numFmtId="165" fontId="2" fillId="0" borderId="0" xfId="1" applyNumberFormat="1" applyFont="1"/>
    <xf numFmtId="166" fontId="0" fillId="0" borderId="0" xfId="0" applyNumberFormat="1"/>
    <xf numFmtId="166" fontId="1" fillId="2" borderId="0" xfId="1" applyNumberFormat="1" applyFont="1" applyFill="1"/>
    <xf numFmtId="0" fontId="0" fillId="0" borderId="4" xfId="0" applyBorder="1"/>
    <xf numFmtId="166" fontId="1" fillId="3" borderId="4" xfId="1" applyNumberFormat="1" applyFont="1" applyFill="1" applyBorder="1"/>
    <xf numFmtId="0" fontId="0" fillId="3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7" fontId="1" fillId="0" borderId="4" xfId="1" applyNumberFormat="1" applyFont="1" applyBorder="1"/>
    <xf numFmtId="9" fontId="1" fillId="0" borderId="4" xfId="2" applyFont="1" applyBorder="1"/>
    <xf numFmtId="9" fontId="0" fillId="0" borderId="4" xfId="0" applyNumberFormat="1" applyBorder="1"/>
    <xf numFmtId="0" fontId="0" fillId="0" borderId="5" xfId="0" applyBorder="1"/>
    <xf numFmtId="167" fontId="1" fillId="0" borderId="6" xfId="1" applyNumberFormat="1" applyFont="1" applyBorder="1"/>
    <xf numFmtId="0" fontId="0" fillId="2" borderId="0" xfId="0" applyFill="1"/>
    <xf numFmtId="0" fontId="2" fillId="2" borderId="13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9" xfId="0" applyFill="1" applyBorder="1"/>
    <xf numFmtId="166" fontId="1" fillId="2" borderId="4" xfId="1" applyNumberFormat="1" applyFont="1" applyFill="1" applyBorder="1"/>
    <xf numFmtId="166" fontId="0" fillId="2" borderId="4" xfId="0" applyNumberFormat="1" applyFill="1" applyBorder="1"/>
    <xf numFmtId="0" fontId="0" fillId="2" borderId="8" xfId="0" applyFill="1" applyBorder="1" applyAlignment="1">
      <alignment wrapText="1"/>
    </xf>
    <xf numFmtId="0" fontId="2" fillId="2" borderId="8" xfId="0" applyFont="1" applyFill="1" applyBorder="1"/>
    <xf numFmtId="165" fontId="2" fillId="2" borderId="4" xfId="1" applyFont="1" applyFill="1" applyBorder="1"/>
    <xf numFmtId="166" fontId="1" fillId="2" borderId="8" xfId="1" applyNumberFormat="1" applyFont="1" applyFill="1" applyBorder="1"/>
    <xf numFmtId="166" fontId="2" fillId="2" borderId="8" xfId="1" applyNumberFormat="1" applyFont="1" applyFill="1" applyBorder="1"/>
    <xf numFmtId="165" fontId="2" fillId="2" borderId="4" xfId="1" applyNumberFormat="1" applyFont="1" applyFill="1" applyBorder="1"/>
    <xf numFmtId="168" fontId="1" fillId="2" borderId="4" xfId="2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164" fontId="0" fillId="2" borderId="0" xfId="0" applyNumberFormat="1" applyFill="1"/>
    <xf numFmtId="9" fontId="1" fillId="2" borderId="0" xfId="2" applyFont="1" applyFill="1"/>
    <xf numFmtId="9" fontId="1" fillId="3" borderId="14" xfId="2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3">
    <cellStyle name="Komma" xfId="1" builtinId="3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0"/>
  <sheetViews>
    <sheetView tabSelected="1" zoomScale="140" zoomScaleNormal="140" workbookViewId="0">
      <selection activeCell="B4" sqref="B4"/>
    </sheetView>
  </sheetViews>
  <sheetFormatPr defaultRowHeight="14.4" x14ac:dyDescent="0.3"/>
  <cols>
    <col min="1" max="1" width="2.5546875" customWidth="1"/>
    <col min="2" max="2" width="27.88671875" bestFit="1" customWidth="1"/>
    <col min="3" max="3" width="15.33203125" bestFit="1" customWidth="1"/>
    <col min="4" max="9" width="10.109375" bestFit="1" customWidth="1"/>
    <col min="13" max="13" width="11.6640625" bestFit="1" customWidth="1"/>
    <col min="14" max="14" width="1.6640625" customWidth="1"/>
  </cols>
  <sheetData>
    <row r="1" spans="2:17" ht="6" customHeight="1" thickBot="1" x14ac:dyDescent="0.3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7" ht="16.2" thickBot="1" x14ac:dyDescent="0.35">
      <c r="B2" s="49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24"/>
      <c r="P2" s="24"/>
      <c r="Q2" s="24"/>
    </row>
    <row r="3" spans="2:17" ht="15" thickBot="1" x14ac:dyDescent="0.35">
      <c r="B3" s="52" t="s">
        <v>23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24"/>
      <c r="P3" s="24"/>
      <c r="Q3" s="24"/>
    </row>
    <row r="4" spans="2:17" ht="15" thickBot="1" x14ac:dyDescent="0.35">
      <c r="B4" s="25" t="s">
        <v>1</v>
      </c>
      <c r="C4" s="48">
        <v>0.1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2:17" ht="15" thickBot="1" x14ac:dyDescent="0.35">
      <c r="B5" s="26" t="s">
        <v>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2:17" x14ac:dyDescent="0.3">
      <c r="B6" s="27" t="s">
        <v>17</v>
      </c>
      <c r="C6" s="28" t="s">
        <v>0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4"/>
      <c r="P6" s="24"/>
      <c r="Q6" s="24"/>
    </row>
    <row r="7" spans="2:17" x14ac:dyDescent="0.3">
      <c r="B7" s="31"/>
      <c r="C7" s="32">
        <v>0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3"/>
      <c r="O7" s="24"/>
      <c r="P7" s="24"/>
      <c r="Q7" s="24"/>
    </row>
    <row r="8" spans="2:17" x14ac:dyDescent="0.3">
      <c r="B8" s="31" t="s">
        <v>10</v>
      </c>
      <c r="C8" s="11">
        <v>-100</v>
      </c>
      <c r="D8" s="11"/>
      <c r="E8" s="11"/>
      <c r="F8" s="11"/>
      <c r="G8" s="11"/>
      <c r="H8" s="12"/>
      <c r="I8" s="12"/>
      <c r="J8" s="12"/>
      <c r="K8" s="12"/>
      <c r="L8" s="12"/>
      <c r="M8" s="12"/>
      <c r="N8" s="33"/>
      <c r="O8" s="24"/>
      <c r="P8" s="24"/>
      <c r="Q8" s="24"/>
    </row>
    <row r="9" spans="2:17" x14ac:dyDescent="0.3">
      <c r="B9" s="31"/>
      <c r="C9" s="34"/>
      <c r="D9" s="34"/>
      <c r="E9" s="34" t="s">
        <v>2</v>
      </c>
      <c r="F9" s="34"/>
      <c r="G9" s="34"/>
      <c r="H9" s="32"/>
      <c r="I9" s="32"/>
      <c r="J9" s="32"/>
      <c r="K9" s="32"/>
      <c r="L9" s="32"/>
      <c r="M9" s="32"/>
      <c r="N9" s="33"/>
      <c r="O9" s="24"/>
      <c r="P9" s="24"/>
      <c r="Q9" s="24"/>
    </row>
    <row r="10" spans="2:17" x14ac:dyDescent="0.3">
      <c r="B10" s="31" t="s">
        <v>19</v>
      </c>
      <c r="C10" s="34"/>
      <c r="D10" s="11">
        <v>10</v>
      </c>
      <c r="E10" s="11">
        <f>D10</f>
        <v>10</v>
      </c>
      <c r="F10" s="11">
        <f>E10</f>
        <v>10</v>
      </c>
      <c r="G10" s="11">
        <f>F10</f>
        <v>10</v>
      </c>
      <c r="H10" s="11">
        <f>G10</f>
        <v>10</v>
      </c>
      <c r="I10" s="11">
        <f t="shared" ref="I10:L10" si="0">H10</f>
        <v>10</v>
      </c>
      <c r="J10" s="11">
        <f t="shared" si="0"/>
        <v>10</v>
      </c>
      <c r="K10" s="11">
        <f t="shared" si="0"/>
        <v>10</v>
      </c>
      <c r="L10" s="11">
        <f t="shared" si="0"/>
        <v>10</v>
      </c>
      <c r="M10" s="11">
        <v>110</v>
      </c>
      <c r="N10" s="33"/>
      <c r="O10" s="24"/>
      <c r="P10" s="24"/>
      <c r="Q10" s="24"/>
    </row>
    <row r="11" spans="2:17" x14ac:dyDescent="0.3">
      <c r="B11" s="31" t="s">
        <v>19</v>
      </c>
      <c r="C11" s="3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33"/>
      <c r="O11" s="24"/>
      <c r="P11" s="24"/>
      <c r="Q11" s="24"/>
    </row>
    <row r="12" spans="2:17" x14ac:dyDescent="0.3">
      <c r="B12" s="31" t="s">
        <v>19</v>
      </c>
      <c r="C12" s="3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3"/>
      <c r="O12" s="24"/>
      <c r="P12" s="24"/>
      <c r="Q12" s="24"/>
    </row>
    <row r="13" spans="2:17" x14ac:dyDescent="0.3">
      <c r="B13" s="31"/>
      <c r="C13" s="34"/>
      <c r="D13" s="34"/>
      <c r="E13" s="34"/>
      <c r="F13" s="34"/>
      <c r="G13" s="34"/>
      <c r="H13" s="35"/>
      <c r="I13" s="35"/>
      <c r="J13" s="35"/>
      <c r="K13" s="35"/>
      <c r="L13" s="35"/>
      <c r="M13" s="35"/>
      <c r="N13" s="33"/>
      <c r="O13" s="24"/>
      <c r="P13" s="24"/>
      <c r="Q13" s="24"/>
    </row>
    <row r="14" spans="2:17" x14ac:dyDescent="0.3">
      <c r="B14" s="31" t="s">
        <v>21</v>
      </c>
      <c r="C14" s="34">
        <f t="shared" ref="C14:M14" si="1">SUM(C8:C12)</f>
        <v>-100</v>
      </c>
      <c r="D14" s="34">
        <f t="shared" si="1"/>
        <v>10</v>
      </c>
      <c r="E14" s="34">
        <f t="shared" si="1"/>
        <v>10</v>
      </c>
      <c r="F14" s="34">
        <f t="shared" si="1"/>
        <v>10</v>
      </c>
      <c r="G14" s="34">
        <f t="shared" si="1"/>
        <v>10</v>
      </c>
      <c r="H14" s="34">
        <f t="shared" si="1"/>
        <v>10</v>
      </c>
      <c r="I14" s="34">
        <f t="shared" si="1"/>
        <v>10</v>
      </c>
      <c r="J14" s="34">
        <f t="shared" si="1"/>
        <v>10</v>
      </c>
      <c r="K14" s="34">
        <f t="shared" si="1"/>
        <v>10</v>
      </c>
      <c r="L14" s="34">
        <f t="shared" si="1"/>
        <v>10</v>
      </c>
      <c r="M14" s="34">
        <f t="shared" si="1"/>
        <v>110</v>
      </c>
      <c r="N14" s="33"/>
      <c r="O14" s="24"/>
      <c r="P14" s="24"/>
      <c r="Q14" s="24"/>
    </row>
    <row r="15" spans="2:17" x14ac:dyDescent="0.3">
      <c r="B15" s="36" t="s">
        <v>22</v>
      </c>
      <c r="C15" s="34">
        <f>SUM(C14:M14)</f>
        <v>100</v>
      </c>
      <c r="D15" s="34"/>
      <c r="E15" s="34"/>
      <c r="F15" s="34"/>
      <c r="G15" s="34"/>
      <c r="H15" s="35"/>
      <c r="I15" s="35"/>
      <c r="J15" s="35"/>
      <c r="K15" s="35"/>
      <c r="L15" s="35"/>
      <c r="M15" s="35"/>
      <c r="N15" s="33"/>
      <c r="O15" s="24"/>
      <c r="P15" s="24"/>
      <c r="Q15" s="24"/>
    </row>
    <row r="16" spans="2:17" x14ac:dyDescent="0.3">
      <c r="B16" s="31"/>
      <c r="C16" s="34"/>
      <c r="D16" s="34"/>
      <c r="E16" s="34"/>
      <c r="F16" s="34"/>
      <c r="G16" s="34"/>
      <c r="H16" s="35"/>
      <c r="I16" s="35"/>
      <c r="J16" s="35"/>
      <c r="K16" s="35"/>
      <c r="L16" s="35"/>
      <c r="M16" s="35"/>
      <c r="N16" s="33"/>
      <c r="O16" s="24"/>
      <c r="P16" s="24"/>
      <c r="Q16" s="24"/>
    </row>
    <row r="17" spans="2:17" x14ac:dyDescent="0.3">
      <c r="B17" s="31" t="s">
        <v>13</v>
      </c>
      <c r="C17" s="34">
        <f>C14</f>
        <v>-100</v>
      </c>
      <c r="D17" s="34">
        <f>D14/(1+C4)</f>
        <v>9.0909090909090899</v>
      </c>
      <c r="E17" s="34">
        <f>E14/(1+C4)/(1+C4)</f>
        <v>8.2644628099173545</v>
      </c>
      <c r="F17" s="34">
        <f>F14/(1+C4)/(1+C4)/(1+C4)</f>
        <v>7.5131480090157758</v>
      </c>
      <c r="G17" s="34">
        <f>G14/(1+C4)/(1+C4)/(1+C4)/(1+C4)</f>
        <v>6.830134553650705</v>
      </c>
      <c r="H17" s="34">
        <f>H14/(1+C4)/(1+C4)/(1+C4)/(1+C4)/(1+C4)</f>
        <v>6.2092132305915495</v>
      </c>
      <c r="I17" s="34">
        <f>I14/(1+C4)/(1+C4)/(1+C4)/(1+C4)/(1+C4)/(1+C4)</f>
        <v>5.644739300537772</v>
      </c>
      <c r="J17" s="34">
        <f>J14/(1+C4)/(1+C4)/(1+C4)/(1+C4)/(1+C4)/(1+C4)/(1+C4)</f>
        <v>5.1315811823070652</v>
      </c>
      <c r="K17" s="34">
        <f>K14/(1+C4)/(1+C4)/(1+C4)/(1+C4)/(1+C4)/(1+C4)/(1+C4)/(1+C4)</f>
        <v>4.6650738020973312</v>
      </c>
      <c r="L17" s="34">
        <f>L14/(1+C4)/(1+C4)/(1+C4)/(1+C4)/(1+C4)/(1+C4)/(1+C4)/(1+C4)/(1+C4)</f>
        <v>4.2409761837248459</v>
      </c>
      <c r="M17" s="34">
        <f>M14/(1+C4)/(1+C4)/(1+C4)/(1+C4)/(1+C4)/(1+C4)/(1+C4)/(1+C4)/(1+C4)/(1+C4)</f>
        <v>42.409761837248467</v>
      </c>
      <c r="N17" s="33"/>
      <c r="O17" s="24"/>
      <c r="P17" s="24"/>
      <c r="Q17" s="24"/>
    </row>
    <row r="18" spans="2:17" x14ac:dyDescent="0.3">
      <c r="B18" s="37" t="s">
        <v>11</v>
      </c>
      <c r="C18" s="38">
        <f>SUM(C17:M17)</f>
        <v>0</v>
      </c>
      <c r="D18" s="34"/>
      <c r="E18" s="34"/>
      <c r="F18" s="34"/>
      <c r="G18" s="34"/>
      <c r="H18" s="32"/>
      <c r="I18" s="32"/>
      <c r="J18" s="32"/>
      <c r="K18" s="32"/>
      <c r="L18" s="32"/>
      <c r="M18" s="32"/>
      <c r="N18" s="33"/>
      <c r="O18" s="24"/>
      <c r="P18" s="24"/>
      <c r="Q18" s="24"/>
    </row>
    <row r="19" spans="2:17" x14ac:dyDescent="0.3">
      <c r="B19" s="39" t="s">
        <v>12</v>
      </c>
      <c r="C19" s="34">
        <f>NPV(C4,D14:M14)</f>
        <v>99.999999999999943</v>
      </c>
      <c r="D19" s="34"/>
      <c r="E19" s="34"/>
      <c r="F19" s="34"/>
      <c r="G19" s="34"/>
      <c r="H19" s="32"/>
      <c r="I19" s="32"/>
      <c r="J19" s="32"/>
      <c r="K19" s="32"/>
      <c r="L19" s="32"/>
      <c r="M19" s="32"/>
      <c r="N19" s="33"/>
      <c r="O19" s="24"/>
      <c r="P19" s="24"/>
      <c r="Q19" s="24"/>
    </row>
    <row r="20" spans="2:17" x14ac:dyDescent="0.3">
      <c r="B20" s="39" t="s">
        <v>13</v>
      </c>
      <c r="C20" s="34">
        <f>C14</f>
        <v>-100</v>
      </c>
      <c r="D20" s="34"/>
      <c r="E20" s="34"/>
      <c r="F20" s="34"/>
      <c r="G20" s="34"/>
      <c r="H20" s="32"/>
      <c r="I20" s="32"/>
      <c r="J20" s="32"/>
      <c r="K20" s="32"/>
      <c r="L20" s="32"/>
      <c r="M20" s="32"/>
      <c r="N20" s="33"/>
      <c r="O20" s="24"/>
      <c r="P20" s="24"/>
      <c r="Q20" s="24"/>
    </row>
    <row r="21" spans="2:17" x14ac:dyDescent="0.3">
      <c r="B21" s="40" t="s">
        <v>20</v>
      </c>
      <c r="C21" s="41">
        <f>C19+C20</f>
        <v>0</v>
      </c>
      <c r="D21" s="4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24"/>
      <c r="P21" s="24"/>
      <c r="Q21" s="24"/>
    </row>
    <row r="22" spans="2:17" ht="15" thickBot="1" x14ac:dyDescent="0.35"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24"/>
      <c r="P22" s="24"/>
      <c r="Q22" s="24"/>
    </row>
    <row r="23" spans="2:17" x14ac:dyDescent="0.3">
      <c r="B23" s="24"/>
      <c r="C23" s="24"/>
      <c r="D23" s="24"/>
      <c r="E23" s="24"/>
      <c r="F23" s="24"/>
      <c r="G23" s="46" t="s">
        <v>2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2:17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2:17" x14ac:dyDescent="0.3">
      <c r="B25" s="26"/>
      <c r="C25" s="4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2:17" x14ac:dyDescent="0.3">
      <c r="B26" s="26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2:17" x14ac:dyDescent="0.3">
      <c r="B27" s="26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2:17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2:17" x14ac:dyDescent="0.3">
      <c r="B29" s="24"/>
      <c r="C29" s="9"/>
      <c r="D29" s="9"/>
      <c r="E29" s="9"/>
      <c r="F29" s="9"/>
      <c r="G29" s="9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2:17" x14ac:dyDescent="0.3">
      <c r="B30" s="24"/>
      <c r="C30" s="9"/>
      <c r="D30" s="9"/>
      <c r="E30" s="9"/>
      <c r="F30" s="9"/>
      <c r="G30" s="9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2:17" x14ac:dyDescent="0.3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7" x14ac:dyDescent="0.3">
      <c r="C32" s="3"/>
      <c r="D32" s="3"/>
      <c r="E32" s="3"/>
      <c r="F32" s="3"/>
      <c r="G32" s="3"/>
      <c r="H32" s="8"/>
      <c r="I32" s="8"/>
      <c r="J32" s="8"/>
      <c r="K32" s="8"/>
      <c r="L32" s="8"/>
      <c r="M32" s="8"/>
    </row>
    <row r="33" spans="2:13" x14ac:dyDescent="0.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">
      <c r="B34" s="2"/>
      <c r="C34" s="3"/>
      <c r="D34" s="3"/>
      <c r="E34" s="3"/>
      <c r="F34" s="3"/>
      <c r="G34" s="3"/>
      <c r="H34" s="8"/>
      <c r="I34" s="8"/>
      <c r="J34" s="8"/>
      <c r="K34" s="8"/>
      <c r="L34" s="8"/>
      <c r="M34" s="8"/>
    </row>
    <row r="35" spans="2:13" x14ac:dyDescent="0.3">
      <c r="C35" s="3"/>
      <c r="D35" s="3"/>
      <c r="E35" s="3"/>
      <c r="F35" s="3"/>
      <c r="G35" s="3"/>
      <c r="H35" s="8"/>
      <c r="I35" s="8"/>
      <c r="J35" s="8"/>
      <c r="K35" s="8"/>
      <c r="L35" s="8"/>
      <c r="M35" s="8"/>
    </row>
    <row r="36" spans="2:13" x14ac:dyDescent="0.3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x14ac:dyDescent="0.3">
      <c r="B37" s="1"/>
      <c r="C37" s="7"/>
      <c r="D37" s="3"/>
      <c r="E37" s="3"/>
      <c r="F37" s="3"/>
      <c r="G37" s="3"/>
    </row>
    <row r="38" spans="2:13" x14ac:dyDescent="0.3">
      <c r="B38" s="5"/>
      <c r="C38" s="3"/>
      <c r="D38" s="3"/>
      <c r="E38" s="3"/>
      <c r="F38" s="3"/>
      <c r="G38" s="3"/>
    </row>
    <row r="39" spans="2:13" x14ac:dyDescent="0.3">
      <c r="B39" s="5"/>
      <c r="C39" s="3"/>
      <c r="D39" s="5"/>
      <c r="E39" s="3"/>
      <c r="F39" s="3"/>
      <c r="G39" s="3"/>
    </row>
    <row r="40" spans="2:13" x14ac:dyDescent="0.3">
      <c r="B40" s="4"/>
      <c r="C40" s="4"/>
      <c r="D40" s="6"/>
    </row>
  </sheetData>
  <mergeCells count="2">
    <mergeCell ref="B2:N2"/>
    <mergeCell ref="B3:N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6"/>
  <sheetViews>
    <sheetView workbookViewId="0">
      <selection activeCell="C10" sqref="C10"/>
    </sheetView>
  </sheetViews>
  <sheetFormatPr defaultRowHeight="14.4" x14ac:dyDescent="0.3"/>
  <cols>
    <col min="2" max="2" width="33.21875" customWidth="1"/>
  </cols>
  <sheetData>
    <row r="4" spans="2:4" x14ac:dyDescent="0.3">
      <c r="B4" s="1" t="s">
        <v>3</v>
      </c>
    </row>
    <row r="5" spans="2:4" ht="15" thickBot="1" x14ac:dyDescent="0.35"/>
    <row r="6" spans="2:4" x14ac:dyDescent="0.3">
      <c r="B6" s="22" t="s">
        <v>4</v>
      </c>
      <c r="C6" s="23">
        <v>100</v>
      </c>
      <c r="D6" s="13"/>
    </row>
    <row r="7" spans="2:4" x14ac:dyDescent="0.3">
      <c r="B7" s="14" t="s">
        <v>5</v>
      </c>
      <c r="C7" s="19">
        <v>10</v>
      </c>
      <c r="D7" s="15"/>
    </row>
    <row r="8" spans="2:4" x14ac:dyDescent="0.3">
      <c r="B8" s="14" t="s">
        <v>6</v>
      </c>
      <c r="C8" s="19">
        <f>C6*C7</f>
        <v>1000</v>
      </c>
      <c r="D8" s="15"/>
    </row>
    <row r="9" spans="2:4" x14ac:dyDescent="0.3">
      <c r="B9" s="14" t="s">
        <v>7</v>
      </c>
      <c r="C9" s="19">
        <v>500</v>
      </c>
      <c r="D9" s="15"/>
    </row>
    <row r="10" spans="2:4" x14ac:dyDescent="0.3">
      <c r="B10" s="14" t="s">
        <v>8</v>
      </c>
      <c r="C10" s="10"/>
      <c r="D10" s="15"/>
    </row>
    <row r="11" spans="2:4" x14ac:dyDescent="0.3">
      <c r="B11" s="14" t="s">
        <v>9</v>
      </c>
      <c r="C11" s="10"/>
      <c r="D11" s="15"/>
    </row>
    <row r="12" spans="2:4" x14ac:dyDescent="0.3">
      <c r="B12" s="14" t="s">
        <v>14</v>
      </c>
      <c r="C12" s="20">
        <f>C8/(C8+C9)</f>
        <v>0.66666666666666663</v>
      </c>
      <c r="D12" s="15"/>
    </row>
    <row r="13" spans="2:4" x14ac:dyDescent="0.3">
      <c r="B13" s="14" t="s">
        <v>15</v>
      </c>
      <c r="C13" s="21">
        <f>1-C12</f>
        <v>0.33333333333333337</v>
      </c>
      <c r="D13" s="15"/>
    </row>
    <row r="14" spans="2:4" x14ac:dyDescent="0.3">
      <c r="B14" s="14" t="s">
        <v>16</v>
      </c>
      <c r="C14" s="20">
        <v>0.6</v>
      </c>
      <c r="D14" s="15"/>
    </row>
    <row r="15" spans="2:4" ht="15" thickBot="1" x14ac:dyDescent="0.35">
      <c r="B15" s="16"/>
      <c r="C15" s="17"/>
      <c r="D15" s="18"/>
    </row>
    <row r="16" spans="2:4" x14ac:dyDescent="0.3">
      <c r="B16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Investment Analysis</vt:lpstr>
      <vt:lpstr>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N</cp:lastModifiedBy>
  <dcterms:created xsi:type="dcterms:W3CDTF">2016-03-27T17:19:55Z</dcterms:created>
  <dcterms:modified xsi:type="dcterms:W3CDTF">2020-11-21T13:34:01Z</dcterms:modified>
</cp:coreProperties>
</file>