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D:\Dopbox\Dropbox\Udvikling\Økonomien på plads\"/>
    </mc:Choice>
  </mc:AlternateContent>
  <xr:revisionPtr revIDLastSave="0" documentId="13_ncr:1_{28A2C9C7-C183-49EF-A122-A8F97BE5EA72}" xr6:coauthVersionLast="45" xr6:coauthVersionMax="45" xr10:uidLastSave="{00000000-0000-0000-0000-000000000000}"/>
  <bookViews>
    <workbookView xWindow="24" yWindow="24" windowWidth="23016" windowHeight="12336" xr2:uid="{6D200131-96CA-4D2B-BE1B-8D5C67F56C4F}"/>
  </bookViews>
  <sheets>
    <sheet name="Ar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2" i="1" l="1"/>
  <c r="C28" i="1"/>
  <c r="G43" i="1" s="1"/>
  <c r="C39" i="1"/>
  <c r="G44" i="1" s="1"/>
  <c r="N35" i="1"/>
  <c r="G51" i="1"/>
  <c r="G47" i="1"/>
  <c r="G41" i="1"/>
  <c r="G45" i="1" l="1"/>
  <c r="G49" i="1"/>
  <c r="G52" i="1" s="1"/>
  <c r="K40" i="1" s="1"/>
  <c r="H36" i="1" l="1"/>
  <c r="G34" i="1"/>
  <c r="G36" i="1" s="1"/>
  <c r="H34" i="1"/>
  <c r="K38" i="1"/>
  <c r="K37" i="1"/>
  <c r="K42" i="1" s="1"/>
  <c r="N40" i="1"/>
  <c r="N36" i="1"/>
  <c r="N42" i="1" s="1"/>
  <c r="N30" i="1"/>
  <c r="K30" i="1"/>
  <c r="N24" i="1"/>
  <c r="H32" i="1"/>
  <c r="H30" i="1"/>
  <c r="G32" i="1"/>
  <c r="G30" i="1"/>
  <c r="H27" i="1"/>
  <c r="H25" i="1"/>
  <c r="H23" i="1"/>
  <c r="G28" i="1"/>
  <c r="G27" i="1"/>
  <c r="G25" i="1"/>
  <c r="G22" i="1"/>
  <c r="G21" i="1"/>
  <c r="G23" i="1"/>
  <c r="C36" i="1"/>
  <c r="C35" i="1"/>
  <c r="C25" i="1"/>
  <c r="D21" i="1"/>
</calcChain>
</file>

<file path=xl/sharedStrings.xml><?xml version="1.0" encoding="utf-8"?>
<sst xmlns="http://schemas.openxmlformats.org/spreadsheetml/2006/main" count="84" uniqueCount="53">
  <si>
    <t>Likviditetsstyringsmodel</t>
  </si>
  <si>
    <t>Salgspris på varen</t>
  </si>
  <si>
    <t>Gennemsnitlig rabat</t>
  </si>
  <si>
    <t>Afsætning</t>
  </si>
  <si>
    <t>Stk.</t>
  </si>
  <si>
    <t>Kr.</t>
  </si>
  <si>
    <t>Total Omsætning</t>
  </si>
  <si>
    <t>Kredittid i dage</t>
  </si>
  <si>
    <t>Omshast</t>
  </si>
  <si>
    <t>Debitorer</t>
  </si>
  <si>
    <t>Markedsføring</t>
  </si>
  <si>
    <t>Omkostningskreditorer</t>
  </si>
  <si>
    <t>Varelager i dage</t>
  </si>
  <si>
    <t>Kostpris på varen</t>
  </si>
  <si>
    <t>Dækningsgrad</t>
  </si>
  <si>
    <t>Dækningsbidrag</t>
  </si>
  <si>
    <t>Varelagerets værdi</t>
  </si>
  <si>
    <t>Input (Årlige tal)</t>
  </si>
  <si>
    <t>Resultatopgørelse</t>
  </si>
  <si>
    <t>Brutto Omsætning</t>
  </si>
  <si>
    <t>Rabat</t>
  </si>
  <si>
    <t>Netto Omsætning</t>
  </si>
  <si>
    <t>Vareforbrug</t>
  </si>
  <si>
    <t>Dækningsgrad (Netto)</t>
  </si>
  <si>
    <t xml:space="preserve"> </t>
  </si>
  <si>
    <t>Markedsføringsbidrag</t>
  </si>
  <si>
    <t>Balance Primo</t>
  </si>
  <si>
    <t>Aktiver</t>
  </si>
  <si>
    <t>Passiver</t>
  </si>
  <si>
    <t>Anlægsaktiver</t>
  </si>
  <si>
    <t>Egenkapital</t>
  </si>
  <si>
    <t>Optjent</t>
  </si>
  <si>
    <t>Egenkapital i alt</t>
  </si>
  <si>
    <t>Omsætningsaktiver</t>
  </si>
  <si>
    <t>Varedebitorer</t>
  </si>
  <si>
    <t>Varelager</t>
  </si>
  <si>
    <t>Likvide aktiver</t>
  </si>
  <si>
    <t>Aktiver total</t>
  </si>
  <si>
    <t>Passiver total</t>
  </si>
  <si>
    <t>Fremmedkapital</t>
  </si>
  <si>
    <t>Langfristet</t>
  </si>
  <si>
    <t>Kortfristet</t>
  </si>
  <si>
    <t>Balance Ultimo</t>
  </si>
  <si>
    <t>Beholdningsforskydningsmodel</t>
  </si>
  <si>
    <t>Indtjeningsbidrag</t>
  </si>
  <si>
    <t>Kapacitetsomkostninger</t>
  </si>
  <si>
    <t>Omsætningsaktiver i alt</t>
  </si>
  <si>
    <t>Likviditetsændring</t>
  </si>
  <si>
    <t>Likviditet primo</t>
  </si>
  <si>
    <t>Likviditet ultimo</t>
  </si>
  <si>
    <t>Peter Nordgaard</t>
  </si>
  <si>
    <t>Et år er</t>
  </si>
  <si>
    <t>Dage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</si>
</sst>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_-;\-* #,##0_-;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
      <patternFill patternType="solid">
        <fgColor theme="3" tint="0.59999389629810485"/>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9">
    <xf numFmtId="0" fontId="0" fillId="0" borderId="0" xfId="0"/>
    <xf numFmtId="9" fontId="0" fillId="0" borderId="0" xfId="2" applyFont="1"/>
    <xf numFmtId="0" fontId="0" fillId="2" borderId="0" xfId="0" applyFill="1"/>
    <xf numFmtId="9" fontId="0" fillId="2" borderId="0" xfId="2" applyFont="1" applyFill="1"/>
    <xf numFmtId="165" fontId="0" fillId="0" borderId="0" xfId="1" applyNumberFormat="1" applyFont="1"/>
    <xf numFmtId="0" fontId="2" fillId="0" borderId="0" xfId="0" applyFont="1"/>
    <xf numFmtId="165" fontId="0" fillId="0" borderId="0" xfId="0" applyNumberFormat="1"/>
    <xf numFmtId="0" fontId="4" fillId="0" borderId="0" xfId="0" applyFont="1" applyAlignment="1">
      <alignment horizontal="center"/>
    </xf>
    <xf numFmtId="0" fontId="4" fillId="0" borderId="0" xfId="0" applyFont="1"/>
    <xf numFmtId="165" fontId="0" fillId="2" borderId="0" xfId="1" applyNumberFormat="1" applyFont="1" applyFill="1"/>
    <xf numFmtId="0" fontId="4" fillId="0" borderId="0" xfId="0" applyFont="1" applyBorder="1" applyAlignment="1">
      <alignment horizontal="center"/>
    </xf>
    <xf numFmtId="0" fontId="4" fillId="0" borderId="0" xfId="0" applyFont="1" applyBorder="1" applyAlignment="1">
      <alignment horizontal="center" wrapText="1"/>
    </xf>
    <xf numFmtId="0" fontId="0" fillId="0" borderId="0" xfId="0" applyBorder="1" applyAlignment="1">
      <alignment wrapText="1"/>
    </xf>
    <xf numFmtId="165" fontId="2" fillId="0" borderId="0" xfId="0" applyNumberFormat="1" applyFont="1"/>
    <xf numFmtId="165" fontId="2" fillId="0" borderId="0" xfId="1" applyNumberFormat="1" applyFont="1"/>
    <xf numFmtId="0" fontId="3" fillId="3" borderId="0" xfId="0" applyFont="1" applyFill="1"/>
    <xf numFmtId="0" fontId="0" fillId="3" borderId="0" xfId="0" applyFill="1"/>
    <xf numFmtId="0" fontId="5" fillId="3" borderId="0" xfId="0" applyFont="1" applyFill="1" applyAlignment="1">
      <alignment horizontal="center"/>
    </xf>
    <xf numFmtId="0" fontId="6" fillId="3" borderId="0" xfId="0" applyFont="1" applyFill="1" applyAlignment="1">
      <alignment horizontal="center" wrapText="1"/>
    </xf>
    <xf numFmtId="165" fontId="0" fillId="3" borderId="0" xfId="1" applyNumberFormat="1" applyFont="1" applyFill="1"/>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1" xfId="0" applyFont="1" applyFill="1" applyBorder="1" applyAlignment="1">
      <alignment horizontal="center" wrapText="1"/>
    </xf>
    <xf numFmtId="0" fontId="4" fillId="4" borderId="2" xfId="0" applyFont="1" applyFill="1" applyBorder="1" applyAlignment="1">
      <alignment horizontal="center" wrapText="1"/>
    </xf>
    <xf numFmtId="0" fontId="0" fillId="4" borderId="3" xfId="0" applyFill="1" applyBorder="1" applyAlignment="1">
      <alignment wrapText="1"/>
    </xf>
    <xf numFmtId="0" fontId="4" fillId="5" borderId="1" xfId="0" applyFont="1" applyFill="1" applyBorder="1" applyAlignment="1">
      <alignment horizontal="center"/>
    </xf>
    <xf numFmtId="0" fontId="4" fillId="5" borderId="2" xfId="0" applyFont="1" applyFill="1" applyBorder="1" applyAlignment="1">
      <alignment horizontal="center"/>
    </xf>
    <xf numFmtId="0" fontId="4" fillId="5" borderId="3" xfId="0" applyFont="1" applyFill="1" applyBorder="1" applyAlignment="1">
      <alignment horizontal="center"/>
    </xf>
  </cellXfs>
  <cellStyles count="3">
    <cellStyle name="Komma" xfId="1" builtinId="3"/>
    <cellStyle name="Normal" xfId="0" builtinId="0"/>
    <cellStyle name="Pro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60960</xdr:colOff>
      <xdr:row>4</xdr:row>
      <xdr:rowOff>38100</xdr:rowOff>
    </xdr:from>
    <xdr:to>
      <xdr:col>14</xdr:col>
      <xdr:colOff>7620</xdr:colOff>
      <xdr:row>16</xdr:row>
      <xdr:rowOff>60960</xdr:rowOff>
    </xdr:to>
    <xdr:sp macro="" textlink="">
      <xdr:nvSpPr>
        <xdr:cNvPr id="2" name="Tekstfelt 1">
          <a:extLst>
            <a:ext uri="{FF2B5EF4-FFF2-40B4-BE49-F238E27FC236}">
              <a16:creationId xmlns:a16="http://schemas.microsoft.com/office/drawing/2014/main" id="{F2F42E9D-A819-411A-821D-68A273061EFD}"/>
            </a:ext>
          </a:extLst>
        </xdr:cNvPr>
        <xdr:cNvSpPr txBox="1"/>
      </xdr:nvSpPr>
      <xdr:spPr>
        <a:xfrm>
          <a:off x="190500" y="815340"/>
          <a:ext cx="9997440" cy="2217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solidFill>
                <a:schemeClr val="dk1"/>
              </a:solidFill>
              <a:effectLst/>
              <a:latin typeface="+mn-lt"/>
              <a:ea typeface="+mn-ea"/>
              <a:cs typeface="+mn-cs"/>
            </a:rPr>
            <a:t>En lille virksomhed har bestemt sig for at starte en ny produktgruppe. Der skal derfor indkøbes varer til varelager. Der skal igangsættes markedsføring af produktgruppen, der skal leveres til detailhandelsbutikker. Der gives garanti og fuld returret på varen. </a:t>
          </a:r>
          <a:endParaRPr lang="en-US" sz="1100">
            <a:solidFill>
              <a:schemeClr val="dk1"/>
            </a:solidFill>
            <a:effectLst/>
            <a:latin typeface="+mn-lt"/>
            <a:ea typeface="+mn-ea"/>
            <a:cs typeface="+mn-cs"/>
          </a:endParaRPr>
        </a:p>
        <a:p>
          <a:r>
            <a:rPr lang="da-DK" sz="1100">
              <a:solidFill>
                <a:schemeClr val="dk1"/>
              </a:solidFill>
              <a:effectLst/>
              <a:latin typeface="+mn-lt"/>
              <a:ea typeface="+mn-ea"/>
              <a:cs typeface="+mn-cs"/>
            </a:rPr>
            <a:t>Virksomheden skal nu bestemme sig før;</a:t>
          </a:r>
          <a:endParaRPr lang="en-US" sz="1100">
            <a:solidFill>
              <a:schemeClr val="dk1"/>
            </a:solidFill>
            <a:effectLst/>
            <a:latin typeface="+mn-lt"/>
            <a:ea typeface="+mn-ea"/>
            <a:cs typeface="+mn-cs"/>
          </a:endParaRPr>
        </a:p>
        <a:p>
          <a:pPr lvl="0"/>
          <a:r>
            <a:rPr lang="da-DK" sz="1100">
              <a:solidFill>
                <a:schemeClr val="dk1"/>
              </a:solidFill>
              <a:effectLst/>
              <a:latin typeface="+mn-lt"/>
              <a:ea typeface="+mn-ea"/>
              <a:cs typeface="+mn-cs"/>
            </a:rPr>
            <a:t>Hvad skal salgsprisen være på varen og hvilken rabat kan der gives?</a:t>
          </a:r>
          <a:endParaRPr lang="en-US" sz="1100">
            <a:solidFill>
              <a:schemeClr val="dk1"/>
            </a:solidFill>
            <a:effectLst/>
            <a:latin typeface="+mn-lt"/>
            <a:ea typeface="+mn-ea"/>
            <a:cs typeface="+mn-cs"/>
          </a:endParaRPr>
        </a:p>
        <a:p>
          <a:pPr lvl="0"/>
          <a:r>
            <a:rPr lang="da-DK" sz="1100">
              <a:solidFill>
                <a:schemeClr val="dk1"/>
              </a:solidFill>
              <a:effectLst/>
              <a:latin typeface="+mn-lt"/>
              <a:ea typeface="+mn-ea"/>
              <a:cs typeface="+mn-cs"/>
            </a:rPr>
            <a:t>Hvor lang tids kredit skal kunderne have?</a:t>
          </a:r>
          <a:endParaRPr lang="en-US" sz="1100">
            <a:solidFill>
              <a:schemeClr val="dk1"/>
            </a:solidFill>
            <a:effectLst/>
            <a:latin typeface="+mn-lt"/>
            <a:ea typeface="+mn-ea"/>
            <a:cs typeface="+mn-cs"/>
          </a:endParaRPr>
        </a:p>
        <a:p>
          <a:pPr lvl="0"/>
          <a:r>
            <a:rPr lang="da-DK" sz="1100">
              <a:solidFill>
                <a:schemeClr val="dk1"/>
              </a:solidFill>
              <a:effectLst/>
              <a:latin typeface="+mn-lt"/>
              <a:ea typeface="+mn-ea"/>
              <a:cs typeface="+mn-cs"/>
            </a:rPr>
            <a:t>Hvor stort varelager skal der indkøbes? (varelager bogføres på balancen)</a:t>
          </a:r>
          <a:endParaRPr lang="en-US" sz="1100">
            <a:solidFill>
              <a:schemeClr val="dk1"/>
            </a:solidFill>
            <a:effectLst/>
            <a:latin typeface="+mn-lt"/>
            <a:ea typeface="+mn-ea"/>
            <a:cs typeface="+mn-cs"/>
          </a:endParaRPr>
        </a:p>
        <a:p>
          <a:pPr lvl="0"/>
          <a:r>
            <a:rPr lang="da-DK" sz="1100">
              <a:solidFill>
                <a:schemeClr val="dk1"/>
              </a:solidFill>
              <a:effectLst/>
              <a:latin typeface="+mn-lt"/>
              <a:ea typeface="+mn-ea"/>
              <a:cs typeface="+mn-cs"/>
            </a:rPr>
            <a:t>Hvor lang kredittid kan der fås hos varekreditorerne?</a:t>
          </a:r>
          <a:endParaRPr lang="en-US" sz="1100">
            <a:solidFill>
              <a:schemeClr val="dk1"/>
            </a:solidFill>
            <a:effectLst/>
            <a:latin typeface="+mn-lt"/>
            <a:ea typeface="+mn-ea"/>
            <a:cs typeface="+mn-cs"/>
          </a:endParaRPr>
        </a:p>
        <a:p>
          <a:pPr lvl="0"/>
          <a:r>
            <a:rPr lang="da-DK" sz="1100">
              <a:solidFill>
                <a:schemeClr val="dk1"/>
              </a:solidFill>
              <a:effectLst/>
              <a:latin typeface="+mn-lt"/>
              <a:ea typeface="+mn-ea"/>
              <a:cs typeface="+mn-cs"/>
            </a:rPr>
            <a:t>Hvor meget markedsføring skal der anvendes? (Markedsføring bliver en omkostning i resultatopgørelsen)</a:t>
          </a:r>
          <a:endParaRPr lang="en-US" sz="1100">
            <a:solidFill>
              <a:schemeClr val="dk1"/>
            </a:solidFill>
            <a:effectLst/>
            <a:latin typeface="+mn-lt"/>
            <a:ea typeface="+mn-ea"/>
            <a:cs typeface="+mn-cs"/>
          </a:endParaRPr>
        </a:p>
        <a:p>
          <a:pPr lvl="0"/>
          <a:r>
            <a:rPr lang="da-DK" sz="1100">
              <a:solidFill>
                <a:schemeClr val="dk1"/>
              </a:solidFill>
              <a:effectLst/>
              <a:latin typeface="+mn-lt"/>
              <a:ea typeface="+mn-ea"/>
              <a:cs typeface="+mn-cs"/>
            </a:rPr>
            <a:t>Hvor lang tids kredittid kan der fås på omkostningerne?</a:t>
          </a:r>
        </a:p>
        <a:p>
          <a:pPr lvl="0"/>
          <a:r>
            <a:rPr lang="da-DK" sz="1100" b="0" i="0" u="none" strike="noStrike">
              <a:solidFill>
                <a:schemeClr val="dk1"/>
              </a:solidFill>
              <a:effectLst/>
              <a:latin typeface="+mn-lt"/>
              <a:ea typeface="+mn-ea"/>
              <a:cs typeface="+mn-cs"/>
            </a:rPr>
            <a:t>Hvor mange kapacitetsomkostninger</a:t>
          </a:r>
          <a:r>
            <a:rPr lang="da-DK" sz="1100" b="0" i="0" u="none" strike="noStrike" baseline="0">
              <a:solidFill>
                <a:schemeClr val="dk1"/>
              </a:solidFill>
              <a:effectLst/>
              <a:latin typeface="+mn-lt"/>
              <a:ea typeface="+mn-ea"/>
              <a:cs typeface="+mn-cs"/>
            </a:rPr>
            <a:t> (som løn, ingen kredit)</a:t>
          </a:r>
          <a:endParaRPr lang="en-US" sz="1100" b="0" i="0" u="none" strike="noStrike">
            <a:solidFill>
              <a:schemeClr val="dk1"/>
            </a:solidFill>
            <a:effectLst/>
            <a:latin typeface="+mn-lt"/>
            <a:ea typeface="+mn-ea"/>
            <a:cs typeface="+mn-cs"/>
          </a:endParaRPr>
        </a:p>
        <a:p>
          <a:pPr lvl="0"/>
          <a:endParaRPr lang="en-US" sz="1100" b="0" i="0" u="none" strike="noStrike">
            <a:solidFill>
              <a:schemeClr val="dk1"/>
            </a:solidFill>
            <a:effectLst/>
            <a:latin typeface="+mn-lt"/>
            <a:ea typeface="+mn-ea"/>
            <a:cs typeface="+mn-cs"/>
          </a:endParaRPr>
        </a:p>
        <a:p>
          <a:pPr lvl="0"/>
          <a:r>
            <a:rPr lang="en-US" sz="1100" b="0" i="0" u="none" strike="noStrike">
              <a:solidFill>
                <a:schemeClr val="dk1"/>
              </a:solidFill>
              <a:effectLst/>
              <a:latin typeface="+mn-lt"/>
              <a:ea typeface="+mn-ea"/>
              <a:cs typeface="+mn-cs"/>
            </a:rPr>
            <a:t>Egenkapital</a:t>
          </a:r>
          <a:r>
            <a:rPr lang="en-US" sz="1100" b="0" i="0" u="none" strike="noStrike" baseline="0">
              <a:solidFill>
                <a:schemeClr val="dk1"/>
              </a:solidFill>
              <a:effectLst/>
              <a:latin typeface="+mn-lt"/>
              <a:ea typeface="+mn-ea"/>
              <a:cs typeface="+mn-cs"/>
            </a:rPr>
            <a:t> sætter vi til at være 100.000 kr og kapital primo ligeledes 100.000 kr. Der gives ingen kredit på købet hos vareleverandøren.</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39CDB-F60C-4026-A28F-C27FCFDA5EF1}">
  <dimension ref="A1:AF107"/>
  <sheetViews>
    <sheetView tabSelected="1" topLeftCell="A24" workbookViewId="0">
      <selection activeCell="J18" sqref="J18:N42"/>
    </sheetView>
  </sheetViews>
  <sheetFormatPr defaultRowHeight="14.4" x14ac:dyDescent="0.3"/>
  <cols>
    <col min="1" max="1" width="1.88671875" customWidth="1"/>
    <col min="2" max="2" width="20.5546875" bestFit="1" customWidth="1"/>
    <col min="3" max="3" width="10.33203125" bestFit="1" customWidth="1"/>
    <col min="5" max="5" width="3.33203125" customWidth="1"/>
    <col min="6" max="6" width="20.77734375" bestFit="1" customWidth="1"/>
    <col min="7" max="7" width="11.33203125" bestFit="1" customWidth="1"/>
    <col min="10" max="10" width="16.6640625" bestFit="1" customWidth="1"/>
    <col min="11" max="11" width="8.88671875" style="4"/>
    <col min="12" max="12" width="2.77734375" customWidth="1"/>
    <col min="13" max="13" width="13.88671875" bestFit="1" customWidth="1"/>
    <col min="14" max="14" width="11.33203125" bestFit="1" customWidth="1"/>
    <col min="15" max="15" width="2.88671875" customWidth="1"/>
    <col min="16" max="32" width="8.88671875" style="15"/>
  </cols>
  <sheetData>
    <row r="1" spans="1:15" ht="18" x14ac:dyDescent="0.35">
      <c r="A1" s="16"/>
      <c r="B1" s="17" t="s">
        <v>0</v>
      </c>
      <c r="C1" s="17"/>
      <c r="D1" s="17"/>
      <c r="E1" s="17"/>
      <c r="F1" s="17"/>
      <c r="G1" s="17"/>
      <c r="H1" s="17"/>
      <c r="I1" s="17"/>
      <c r="J1" s="17"/>
      <c r="K1" s="17"/>
      <c r="L1" s="17"/>
      <c r="M1" s="17"/>
      <c r="N1" s="17"/>
      <c r="O1" s="17"/>
    </row>
    <row r="2" spans="1:15" x14ac:dyDescent="0.3">
      <c r="A2" s="16"/>
      <c r="B2" s="18" t="s">
        <v>50</v>
      </c>
      <c r="C2" s="18"/>
      <c r="D2" s="18"/>
      <c r="E2" s="18"/>
      <c r="F2" s="18"/>
      <c r="G2" s="18"/>
      <c r="H2" s="18"/>
      <c r="I2" s="18"/>
      <c r="J2" s="18"/>
      <c r="K2" s="18"/>
      <c r="L2" s="18"/>
      <c r="M2" s="18"/>
      <c r="N2" s="18"/>
      <c r="O2" s="18"/>
    </row>
    <row r="3" spans="1:15" x14ac:dyDescent="0.3">
      <c r="A3" s="16"/>
      <c r="B3" s="16"/>
      <c r="C3" s="16"/>
      <c r="D3" s="16"/>
      <c r="E3" s="16"/>
      <c r="F3" s="16"/>
      <c r="G3" s="16"/>
      <c r="H3" s="16"/>
      <c r="I3" s="16"/>
      <c r="J3" s="16"/>
      <c r="K3" s="19"/>
      <c r="L3" s="16"/>
      <c r="M3" s="16"/>
      <c r="N3" s="16"/>
      <c r="O3" s="16"/>
    </row>
    <row r="4" spans="1:15" x14ac:dyDescent="0.3">
      <c r="A4" s="16"/>
      <c r="B4" s="16"/>
      <c r="C4" s="16"/>
      <c r="D4" s="16"/>
      <c r="E4" s="16"/>
      <c r="F4" s="16"/>
      <c r="G4" s="16"/>
      <c r="H4" s="16"/>
      <c r="I4" s="16"/>
      <c r="J4" s="16"/>
      <c r="K4" s="19"/>
      <c r="L4" s="16"/>
      <c r="M4" s="16"/>
      <c r="N4" s="16"/>
      <c r="O4" s="16"/>
    </row>
    <row r="5" spans="1:15" x14ac:dyDescent="0.3">
      <c r="A5" s="16"/>
      <c r="B5" s="16"/>
      <c r="C5" s="16"/>
      <c r="D5" s="16"/>
      <c r="E5" s="16"/>
      <c r="F5" s="16"/>
      <c r="G5" s="16"/>
      <c r="H5" s="16"/>
      <c r="I5" s="16"/>
      <c r="J5" s="16"/>
      <c r="K5" s="19"/>
      <c r="L5" s="16"/>
      <c r="M5" s="16"/>
      <c r="N5" s="16"/>
      <c r="O5" s="16"/>
    </row>
    <row r="6" spans="1:15" x14ac:dyDescent="0.3">
      <c r="A6" s="16"/>
      <c r="B6" s="16"/>
      <c r="C6" s="16"/>
      <c r="D6" s="16"/>
      <c r="E6" s="16"/>
      <c r="F6" s="16"/>
      <c r="G6" s="16"/>
      <c r="H6" s="16"/>
      <c r="I6" s="16"/>
      <c r="J6" s="16"/>
      <c r="K6" s="19"/>
      <c r="L6" s="16"/>
      <c r="M6" s="16"/>
      <c r="N6" s="16"/>
      <c r="O6" s="16"/>
    </row>
    <row r="7" spans="1:15" x14ac:dyDescent="0.3">
      <c r="A7" s="16"/>
      <c r="B7" s="16"/>
      <c r="C7" s="16"/>
      <c r="D7" s="16"/>
      <c r="E7" s="16"/>
      <c r="F7" s="16"/>
      <c r="G7" s="16"/>
      <c r="H7" s="16"/>
      <c r="I7" s="16"/>
      <c r="J7" s="16"/>
      <c r="K7" s="19"/>
      <c r="L7" s="16"/>
      <c r="M7" s="16"/>
      <c r="N7" s="16"/>
      <c r="O7" s="16"/>
    </row>
    <row r="8" spans="1:15" x14ac:dyDescent="0.3">
      <c r="A8" s="16"/>
      <c r="B8" s="16"/>
      <c r="C8" s="16"/>
      <c r="D8" s="16"/>
      <c r="E8" s="16"/>
      <c r="F8" s="16"/>
      <c r="G8" s="16"/>
      <c r="H8" s="16"/>
      <c r="I8" s="16"/>
      <c r="J8" s="16"/>
      <c r="K8" s="19"/>
      <c r="L8" s="16"/>
      <c r="M8" s="16"/>
      <c r="N8" s="16"/>
      <c r="O8" s="16"/>
    </row>
    <row r="9" spans="1:15" x14ac:dyDescent="0.3">
      <c r="A9" s="16"/>
      <c r="B9" s="16"/>
      <c r="C9" s="16"/>
      <c r="D9" s="16"/>
      <c r="E9" s="16"/>
      <c r="F9" s="16"/>
      <c r="G9" s="16"/>
      <c r="H9" s="16"/>
      <c r="I9" s="16"/>
      <c r="J9" s="16"/>
      <c r="K9" s="19"/>
      <c r="L9" s="16"/>
      <c r="M9" s="16"/>
      <c r="N9" s="16"/>
      <c r="O9" s="16"/>
    </row>
    <row r="10" spans="1:15" x14ac:dyDescent="0.3">
      <c r="A10" s="16"/>
      <c r="B10" s="16"/>
      <c r="C10" s="16"/>
      <c r="D10" s="16"/>
      <c r="E10" s="16"/>
      <c r="F10" s="16"/>
      <c r="G10" s="16"/>
      <c r="H10" s="16"/>
      <c r="I10" s="16"/>
      <c r="J10" s="16"/>
      <c r="K10" s="19"/>
      <c r="L10" s="16"/>
      <c r="M10" s="16"/>
      <c r="N10" s="16"/>
      <c r="O10" s="16"/>
    </row>
    <row r="11" spans="1:15" x14ac:dyDescent="0.3">
      <c r="A11" s="16"/>
      <c r="B11" s="16"/>
      <c r="C11" s="16"/>
      <c r="D11" s="16"/>
      <c r="E11" s="16"/>
      <c r="F11" s="16"/>
      <c r="G11" s="16"/>
      <c r="H11" s="16"/>
      <c r="I11" s="16"/>
      <c r="J11" s="16"/>
      <c r="K11" s="19"/>
      <c r="L11" s="16"/>
      <c r="M11" s="16"/>
      <c r="N11" s="16"/>
      <c r="O11" s="16"/>
    </row>
    <row r="12" spans="1:15" x14ac:dyDescent="0.3">
      <c r="A12" s="16"/>
      <c r="B12" s="16"/>
      <c r="C12" s="16"/>
      <c r="D12" s="16"/>
      <c r="E12" s="16"/>
      <c r="F12" s="16"/>
      <c r="G12" s="16"/>
      <c r="H12" s="16"/>
      <c r="I12" s="16"/>
      <c r="J12" s="16"/>
      <c r="K12" s="19"/>
      <c r="L12" s="16"/>
      <c r="M12" s="16"/>
      <c r="N12" s="16"/>
      <c r="O12" s="16"/>
    </row>
    <row r="13" spans="1:15" x14ac:dyDescent="0.3">
      <c r="A13" s="16"/>
      <c r="B13" s="16"/>
      <c r="C13" s="16"/>
      <c r="D13" s="16"/>
      <c r="E13" s="16"/>
      <c r="F13" s="16"/>
      <c r="G13" s="16"/>
      <c r="H13" s="16"/>
      <c r="I13" s="16"/>
      <c r="J13" s="16"/>
      <c r="K13" s="19"/>
      <c r="L13" s="16"/>
      <c r="M13" s="16"/>
      <c r="N13" s="16"/>
      <c r="O13" s="16"/>
    </row>
    <row r="14" spans="1:15" x14ac:dyDescent="0.3">
      <c r="A14" s="16"/>
      <c r="B14" s="16"/>
      <c r="C14" s="16"/>
      <c r="D14" s="16"/>
      <c r="E14" s="16"/>
      <c r="F14" s="16"/>
      <c r="G14" s="16"/>
      <c r="H14" s="16"/>
      <c r="I14" s="16"/>
      <c r="J14" s="16"/>
      <c r="K14" s="19"/>
      <c r="L14" s="16"/>
      <c r="M14" s="16"/>
      <c r="N14" s="16"/>
      <c r="O14" s="16"/>
    </row>
    <row r="15" spans="1:15" x14ac:dyDescent="0.3">
      <c r="A15" s="16"/>
      <c r="B15" s="16"/>
      <c r="C15" s="16"/>
      <c r="D15" s="16"/>
      <c r="E15" s="16"/>
      <c r="F15" s="16"/>
      <c r="G15" s="16"/>
      <c r="H15" s="16"/>
      <c r="I15" s="16"/>
      <c r="J15" s="16"/>
      <c r="K15" s="19"/>
      <c r="L15" s="16"/>
      <c r="M15" s="16"/>
      <c r="N15" s="16"/>
      <c r="O15" s="16"/>
    </row>
    <row r="16" spans="1:15" x14ac:dyDescent="0.3">
      <c r="A16" s="16"/>
      <c r="B16" s="16"/>
      <c r="C16" s="16"/>
      <c r="D16" s="16"/>
      <c r="E16" s="16"/>
      <c r="F16" s="16"/>
      <c r="G16" s="16"/>
      <c r="H16" s="16"/>
      <c r="I16" s="16"/>
      <c r="J16" s="16"/>
      <c r="K16" s="19"/>
      <c r="L16" s="16"/>
      <c r="M16" s="16"/>
      <c r="N16" s="16"/>
      <c r="O16" s="16"/>
    </row>
    <row r="17" spans="1:15" ht="15" thickBot="1" x14ac:dyDescent="0.35">
      <c r="A17" s="16"/>
      <c r="B17" s="16"/>
      <c r="C17" s="16"/>
      <c r="D17" s="16"/>
      <c r="E17" s="16"/>
      <c r="F17" s="16"/>
      <c r="G17" s="16"/>
      <c r="H17" s="16"/>
      <c r="I17" s="16"/>
      <c r="J17" s="16"/>
      <c r="K17" s="19"/>
      <c r="L17" s="16"/>
      <c r="M17" s="16"/>
      <c r="N17" s="16"/>
      <c r="O17" s="16"/>
    </row>
    <row r="18" spans="1:15" ht="16.2" thickBot="1" x14ac:dyDescent="0.35">
      <c r="B18" s="20" t="s">
        <v>17</v>
      </c>
      <c r="C18" s="21"/>
      <c r="D18" s="22"/>
      <c r="F18" s="23" t="s">
        <v>18</v>
      </c>
      <c r="G18" s="24"/>
      <c r="H18" s="25"/>
      <c r="J18" s="20" t="s">
        <v>26</v>
      </c>
      <c r="K18" s="21"/>
      <c r="L18" s="21"/>
      <c r="M18" s="21"/>
      <c r="N18" s="22"/>
    </row>
    <row r="19" spans="1:15" ht="6.6" customHeight="1" x14ac:dyDescent="0.3">
      <c r="B19" s="10"/>
      <c r="C19" s="10"/>
      <c r="D19" s="10"/>
      <c r="F19" s="11"/>
      <c r="G19" s="11"/>
      <c r="H19" s="12"/>
      <c r="J19" s="10"/>
      <c r="K19" s="10"/>
      <c r="L19" s="10"/>
      <c r="M19" s="10"/>
      <c r="N19" s="10"/>
    </row>
    <row r="20" spans="1:15" x14ac:dyDescent="0.3">
      <c r="B20" t="s">
        <v>1</v>
      </c>
      <c r="C20" s="9">
        <v>100</v>
      </c>
      <c r="D20" t="s">
        <v>5</v>
      </c>
    </row>
    <row r="21" spans="1:15" ht="15.6" x14ac:dyDescent="0.3">
      <c r="B21" t="s">
        <v>2</v>
      </c>
      <c r="C21" s="3">
        <v>0.1</v>
      </c>
      <c r="D21">
        <f>C21*C20</f>
        <v>10</v>
      </c>
      <c r="F21" t="s">
        <v>19</v>
      </c>
      <c r="G21" s="4">
        <f>C20*C23</f>
        <v>100000</v>
      </c>
      <c r="J21" s="7" t="s">
        <v>27</v>
      </c>
      <c r="K21" s="7"/>
      <c r="L21" s="8"/>
      <c r="M21" s="7" t="s">
        <v>28</v>
      </c>
      <c r="N21" s="7"/>
    </row>
    <row r="22" spans="1:15" x14ac:dyDescent="0.3">
      <c r="F22" t="s">
        <v>20</v>
      </c>
      <c r="G22" s="4">
        <f>G21*C21</f>
        <v>10000</v>
      </c>
      <c r="J22" t="s">
        <v>29</v>
      </c>
      <c r="K22" s="4">
        <v>0</v>
      </c>
      <c r="M22" t="s">
        <v>30</v>
      </c>
      <c r="N22" s="4">
        <v>100000</v>
      </c>
    </row>
    <row r="23" spans="1:15" x14ac:dyDescent="0.3">
      <c r="B23" t="s">
        <v>3</v>
      </c>
      <c r="C23" s="9">
        <v>1000</v>
      </c>
      <c r="D23" t="s">
        <v>4</v>
      </c>
      <c r="F23" t="s">
        <v>21</v>
      </c>
      <c r="G23" s="4">
        <f>C23*(C20*(1-C21))</f>
        <v>90000</v>
      </c>
      <c r="H23">
        <f>G23/$G$21*100</f>
        <v>90</v>
      </c>
      <c r="M23" t="s">
        <v>31</v>
      </c>
      <c r="N23" s="4">
        <v>0</v>
      </c>
    </row>
    <row r="24" spans="1:15" x14ac:dyDescent="0.3">
      <c r="G24" s="4"/>
      <c r="J24" t="s">
        <v>33</v>
      </c>
      <c r="M24" t="s">
        <v>32</v>
      </c>
      <c r="N24" s="4">
        <f>N22+N23</f>
        <v>100000</v>
      </c>
    </row>
    <row r="25" spans="1:15" x14ac:dyDescent="0.3">
      <c r="B25" t="s">
        <v>6</v>
      </c>
      <c r="C25" s="4">
        <f>C20*(1-C21)*C23</f>
        <v>90000</v>
      </c>
      <c r="F25" t="s">
        <v>22</v>
      </c>
      <c r="G25" s="4">
        <f>C23*C34</f>
        <v>60000</v>
      </c>
      <c r="H25">
        <f>G25/$G$21*100</f>
        <v>60</v>
      </c>
      <c r="J25" t="s">
        <v>34</v>
      </c>
      <c r="K25" s="4">
        <v>0</v>
      </c>
      <c r="N25" s="4"/>
    </row>
    <row r="26" spans="1:15" x14ac:dyDescent="0.3">
      <c r="G26" s="4"/>
      <c r="J26" t="s">
        <v>35</v>
      </c>
      <c r="K26" s="4">
        <v>0</v>
      </c>
      <c r="M26" t="s">
        <v>39</v>
      </c>
      <c r="N26" s="4"/>
    </row>
    <row r="27" spans="1:15" x14ac:dyDescent="0.3">
      <c r="B27" t="s">
        <v>7</v>
      </c>
      <c r="C27" s="9">
        <v>30</v>
      </c>
      <c r="D27" t="s">
        <v>8</v>
      </c>
      <c r="F27" t="s">
        <v>15</v>
      </c>
      <c r="G27" s="4">
        <f>G23-G25</f>
        <v>30000</v>
      </c>
      <c r="H27">
        <f>G27/$G$21*100</f>
        <v>30</v>
      </c>
      <c r="M27" t="s">
        <v>40</v>
      </c>
      <c r="N27" s="4"/>
    </row>
    <row r="28" spans="1:15" x14ac:dyDescent="0.3">
      <c r="B28" t="s">
        <v>9</v>
      </c>
      <c r="C28" s="6">
        <f>C25/C43*C27</f>
        <v>7500</v>
      </c>
      <c r="D28" t="s">
        <v>5</v>
      </c>
      <c r="F28" t="s">
        <v>23</v>
      </c>
      <c r="G28" s="4">
        <f>G27/G23</f>
        <v>0.33333333333333331</v>
      </c>
      <c r="H28" t="s">
        <v>24</v>
      </c>
      <c r="J28" t="s">
        <v>36</v>
      </c>
      <c r="K28" s="4">
        <v>100000</v>
      </c>
      <c r="M28" t="s">
        <v>41</v>
      </c>
      <c r="N28" s="4"/>
    </row>
    <row r="29" spans="1:15" x14ac:dyDescent="0.3">
      <c r="G29" s="4"/>
      <c r="N29" s="4"/>
    </row>
    <row r="30" spans="1:15" x14ac:dyDescent="0.3">
      <c r="B30" t="s">
        <v>10</v>
      </c>
      <c r="C30" s="9">
        <v>10000</v>
      </c>
      <c r="D30" t="s">
        <v>5</v>
      </c>
      <c r="F30" s="1" t="s">
        <v>10</v>
      </c>
      <c r="G30" s="4">
        <f>C30</f>
        <v>10000</v>
      </c>
      <c r="H30">
        <f>G30/$G$21*100</f>
        <v>10</v>
      </c>
      <c r="J30" s="5" t="s">
        <v>37</v>
      </c>
      <c r="K30" s="14">
        <f>K22+K25+K26+K28</f>
        <v>100000</v>
      </c>
      <c r="L30" s="5"/>
      <c r="M30" s="5" t="s">
        <v>38</v>
      </c>
      <c r="N30" s="14">
        <f>N24+N27+N28</f>
        <v>100000</v>
      </c>
    </row>
    <row r="31" spans="1:15" ht="15" thickBot="1" x14ac:dyDescent="0.35">
      <c r="B31" t="s">
        <v>7</v>
      </c>
      <c r="C31" s="2">
        <v>30</v>
      </c>
      <c r="G31" s="4"/>
      <c r="N31" s="4"/>
    </row>
    <row r="32" spans="1:15" ht="16.2" thickBot="1" x14ac:dyDescent="0.35">
      <c r="B32" t="s">
        <v>11</v>
      </c>
      <c r="C32" s="4">
        <f>C30/C43*C31</f>
        <v>833.33333333333337</v>
      </c>
      <c r="F32" t="s">
        <v>25</v>
      </c>
      <c r="G32" s="4">
        <f>G27-G30</f>
        <v>20000</v>
      </c>
      <c r="H32">
        <f>G32/$G$21*100</f>
        <v>20</v>
      </c>
      <c r="J32" s="20" t="s">
        <v>42</v>
      </c>
      <c r="K32" s="21"/>
      <c r="L32" s="21"/>
      <c r="M32" s="21"/>
      <c r="N32" s="22"/>
    </row>
    <row r="33" spans="2:14" ht="15.6" x14ac:dyDescent="0.3">
      <c r="J33" s="7" t="s">
        <v>27</v>
      </c>
      <c r="K33" s="7"/>
      <c r="L33" s="8"/>
      <c r="M33" s="7" t="s">
        <v>28</v>
      </c>
      <c r="N33" s="7"/>
    </row>
    <row r="34" spans="2:14" x14ac:dyDescent="0.3">
      <c r="B34" t="s">
        <v>13</v>
      </c>
      <c r="C34" s="9">
        <v>60</v>
      </c>
      <c r="F34" t="s">
        <v>45</v>
      </c>
      <c r="G34" s="4">
        <f>C41</f>
        <v>12000</v>
      </c>
      <c r="H34">
        <f>G34/$G$21*100</f>
        <v>12</v>
      </c>
      <c r="J34" t="s">
        <v>29</v>
      </c>
      <c r="K34" s="4">
        <v>0</v>
      </c>
      <c r="M34" t="s">
        <v>30</v>
      </c>
      <c r="N34" s="4">
        <v>100000</v>
      </c>
    </row>
    <row r="35" spans="2:14" x14ac:dyDescent="0.3">
      <c r="B35" t="s">
        <v>15</v>
      </c>
      <c r="C35">
        <f>C20-D21-C34</f>
        <v>30</v>
      </c>
      <c r="M35" t="s">
        <v>31</v>
      </c>
      <c r="N35" s="4">
        <f>G36</f>
        <v>8000</v>
      </c>
    </row>
    <row r="36" spans="2:14" x14ac:dyDescent="0.3">
      <c r="B36" t="s">
        <v>14</v>
      </c>
      <c r="C36" s="1">
        <f>C35/(C20*(1-C21))</f>
        <v>0.33333333333333331</v>
      </c>
      <c r="F36" s="5" t="s">
        <v>44</v>
      </c>
      <c r="G36" s="13">
        <f>G32-G34</f>
        <v>8000</v>
      </c>
      <c r="H36" s="5">
        <f>G36/$G$21*100</f>
        <v>8</v>
      </c>
      <c r="J36" t="s">
        <v>33</v>
      </c>
      <c r="M36" t="s">
        <v>32</v>
      </c>
      <c r="N36" s="4">
        <f>N34+N35</f>
        <v>108000</v>
      </c>
    </row>
    <row r="37" spans="2:14" x14ac:dyDescent="0.3">
      <c r="J37" t="s">
        <v>34</v>
      </c>
      <c r="K37" s="4">
        <f>C28</f>
        <v>7500</v>
      </c>
      <c r="N37" s="4"/>
    </row>
    <row r="38" spans="2:14" ht="15" thickBot="1" x14ac:dyDescent="0.35">
      <c r="B38" t="s">
        <v>12</v>
      </c>
      <c r="C38" s="2">
        <v>30</v>
      </c>
      <c r="J38" t="s">
        <v>35</v>
      </c>
      <c r="K38" s="4">
        <f>C39</f>
        <v>5000</v>
      </c>
      <c r="M38" t="s">
        <v>39</v>
      </c>
      <c r="N38" s="4"/>
    </row>
    <row r="39" spans="2:14" ht="16.2" thickBot="1" x14ac:dyDescent="0.35">
      <c r="B39" t="s">
        <v>16</v>
      </c>
      <c r="C39" s="4">
        <f>C34*C23/C43*C38</f>
        <v>5000</v>
      </c>
      <c r="D39" t="s">
        <v>5</v>
      </c>
      <c r="F39" s="26" t="s">
        <v>43</v>
      </c>
      <c r="G39" s="27"/>
      <c r="H39" s="28"/>
      <c r="M39" t="s">
        <v>40</v>
      </c>
      <c r="N39" s="4"/>
    </row>
    <row r="40" spans="2:14" x14ac:dyDescent="0.3">
      <c r="J40" t="s">
        <v>36</v>
      </c>
      <c r="K40" s="4">
        <f>G52</f>
        <v>96333.333333333328</v>
      </c>
      <c r="M40" t="s">
        <v>41</v>
      </c>
      <c r="N40" s="4">
        <f>C32</f>
        <v>833.33333333333337</v>
      </c>
    </row>
    <row r="41" spans="2:14" x14ac:dyDescent="0.3">
      <c r="B41" t="s">
        <v>45</v>
      </c>
      <c r="C41" s="9">
        <v>12000</v>
      </c>
      <c r="D41" t="s">
        <v>5</v>
      </c>
      <c r="F41" t="s">
        <v>44</v>
      </c>
      <c r="G41" s="6">
        <f>G36</f>
        <v>8000</v>
      </c>
      <c r="N41" s="4"/>
    </row>
    <row r="42" spans="2:14" x14ac:dyDescent="0.3">
      <c r="C42" t="s">
        <v>24</v>
      </c>
      <c r="J42" s="5" t="s">
        <v>37</v>
      </c>
      <c r="K42" s="14">
        <f>K34+K37+K38+K40</f>
        <v>108833.33333333333</v>
      </c>
      <c r="L42" s="5"/>
      <c r="M42" s="5" t="s">
        <v>38</v>
      </c>
      <c r="N42" s="14">
        <f>N36+N39+N40</f>
        <v>108833.33333333333</v>
      </c>
    </row>
    <row r="43" spans="2:14" x14ac:dyDescent="0.3">
      <c r="B43" t="s">
        <v>51</v>
      </c>
      <c r="C43">
        <v>360</v>
      </c>
      <c r="D43" t="s">
        <v>52</v>
      </c>
      <c r="F43" t="s">
        <v>34</v>
      </c>
      <c r="G43" s="6">
        <f>C28</f>
        <v>7500</v>
      </c>
      <c r="N43" s="4"/>
    </row>
    <row r="44" spans="2:14" x14ac:dyDescent="0.3">
      <c r="F44" t="s">
        <v>35</v>
      </c>
      <c r="G44" s="6">
        <f>C39</f>
        <v>5000</v>
      </c>
    </row>
    <row r="45" spans="2:14" x14ac:dyDescent="0.3">
      <c r="F45" t="s">
        <v>46</v>
      </c>
      <c r="G45" s="6">
        <f>G43+G44</f>
        <v>12500</v>
      </c>
      <c r="J45">
        <v>90000</v>
      </c>
    </row>
    <row r="46" spans="2:14" x14ac:dyDescent="0.3">
      <c r="J46" t="s">
        <v>24</v>
      </c>
    </row>
    <row r="47" spans="2:14" x14ac:dyDescent="0.3">
      <c r="F47" t="s">
        <v>11</v>
      </c>
      <c r="G47" s="6">
        <f>C32</f>
        <v>833.33333333333337</v>
      </c>
      <c r="J47" t="s">
        <v>24</v>
      </c>
    </row>
    <row r="49" spans="1:15" x14ac:dyDescent="0.3">
      <c r="F49" s="5" t="s">
        <v>47</v>
      </c>
      <c r="G49" s="13">
        <f>G41-G43-G44+G47</f>
        <v>-3666.6666666666665</v>
      </c>
    </row>
    <row r="51" spans="1:15" x14ac:dyDescent="0.3">
      <c r="F51" t="s">
        <v>48</v>
      </c>
      <c r="G51" s="6">
        <f>K28</f>
        <v>100000</v>
      </c>
    </row>
    <row r="52" spans="1:15" x14ac:dyDescent="0.3">
      <c r="F52" s="5" t="s">
        <v>49</v>
      </c>
      <c r="G52" s="13">
        <f>G51+G49</f>
        <v>96333.333333333328</v>
      </c>
    </row>
    <row r="53" spans="1:15" x14ac:dyDescent="0.3">
      <c r="A53" s="16"/>
      <c r="B53" s="16"/>
      <c r="C53" s="16"/>
      <c r="D53" s="16"/>
      <c r="E53" s="16"/>
      <c r="F53" s="16"/>
      <c r="G53" s="16"/>
      <c r="H53" s="16"/>
      <c r="I53" s="16"/>
      <c r="J53" s="16"/>
      <c r="K53" s="19"/>
      <c r="L53" s="16"/>
      <c r="M53" s="16"/>
      <c r="N53" s="16"/>
      <c r="O53" s="16"/>
    </row>
    <row r="54" spans="1:15" x14ac:dyDescent="0.3">
      <c r="A54" s="16"/>
      <c r="B54" s="16"/>
      <c r="C54" s="16"/>
      <c r="D54" s="16"/>
      <c r="E54" s="16"/>
      <c r="F54" s="16"/>
      <c r="G54" s="16"/>
      <c r="H54" s="16"/>
      <c r="I54" s="16"/>
      <c r="J54" s="16"/>
      <c r="K54" s="19"/>
      <c r="L54" s="16"/>
      <c r="M54" s="16"/>
      <c r="N54" s="16"/>
      <c r="O54" s="16"/>
    </row>
    <row r="55" spans="1:15" x14ac:dyDescent="0.3">
      <c r="A55" s="16"/>
      <c r="B55" s="16"/>
      <c r="C55" s="16"/>
      <c r="D55" s="16"/>
      <c r="E55" s="16"/>
      <c r="F55" s="16"/>
      <c r="G55" s="16"/>
      <c r="H55" s="16"/>
      <c r="I55" s="16"/>
      <c r="J55" s="16"/>
      <c r="K55" s="19"/>
      <c r="L55" s="16"/>
      <c r="M55" s="16"/>
      <c r="N55" s="16"/>
      <c r="O55" s="16"/>
    </row>
    <row r="56" spans="1:15" x14ac:dyDescent="0.3">
      <c r="A56" s="16"/>
      <c r="B56" s="16"/>
      <c r="C56" s="16"/>
      <c r="D56" s="16"/>
      <c r="E56" s="16"/>
      <c r="F56" s="16"/>
      <c r="G56" s="16"/>
      <c r="H56" s="16"/>
      <c r="I56" s="16"/>
      <c r="J56" s="16"/>
      <c r="K56" s="19"/>
      <c r="L56" s="16"/>
      <c r="M56" s="16"/>
      <c r="N56" s="16"/>
      <c r="O56" s="16"/>
    </row>
    <row r="57" spans="1:15" x14ac:dyDescent="0.3">
      <c r="A57" s="16"/>
      <c r="B57" s="16"/>
      <c r="C57" s="16"/>
      <c r="D57" s="16"/>
      <c r="E57" s="16"/>
      <c r="F57" s="16"/>
      <c r="G57" s="16" t="s">
        <v>24</v>
      </c>
      <c r="H57" s="16"/>
      <c r="I57" s="16"/>
      <c r="J57" s="16"/>
      <c r="K57" s="19"/>
      <c r="L57" s="16"/>
      <c r="M57" s="16"/>
      <c r="N57" s="16"/>
      <c r="O57" s="16"/>
    </row>
    <row r="58" spans="1:15" x14ac:dyDescent="0.3">
      <c r="A58" s="16"/>
      <c r="B58" s="16"/>
      <c r="C58" s="16"/>
      <c r="D58" s="16"/>
      <c r="E58" s="16"/>
      <c r="F58" s="16"/>
      <c r="G58" s="16"/>
      <c r="H58" s="16"/>
      <c r="I58" s="16"/>
      <c r="J58" s="16"/>
      <c r="K58" s="19"/>
      <c r="L58" s="16"/>
      <c r="M58" s="16"/>
      <c r="N58" s="16"/>
      <c r="O58" s="16"/>
    </row>
    <row r="59" spans="1:15" x14ac:dyDescent="0.3">
      <c r="A59" s="16"/>
      <c r="B59" s="16"/>
      <c r="C59" s="16"/>
      <c r="D59" s="16"/>
      <c r="E59" s="16"/>
      <c r="F59" s="16"/>
      <c r="G59" s="16"/>
      <c r="H59" s="16"/>
      <c r="I59" s="16"/>
      <c r="J59" s="16"/>
      <c r="K59" s="19"/>
      <c r="L59" s="16"/>
      <c r="M59" s="16"/>
      <c r="N59" s="16"/>
      <c r="O59" s="16"/>
    </row>
    <row r="60" spans="1:15" x14ac:dyDescent="0.3">
      <c r="A60" s="16"/>
      <c r="B60" s="16"/>
      <c r="C60" s="16"/>
      <c r="D60" s="16"/>
      <c r="E60" s="16"/>
      <c r="F60" s="16"/>
      <c r="G60" s="16"/>
      <c r="H60" s="16"/>
      <c r="I60" s="16"/>
      <c r="J60" s="16"/>
      <c r="K60" s="19"/>
      <c r="L60" s="16"/>
      <c r="M60" s="16"/>
      <c r="N60" s="16"/>
      <c r="O60" s="16"/>
    </row>
    <row r="61" spans="1:15" x14ac:dyDescent="0.3">
      <c r="A61" s="16"/>
      <c r="B61" s="16"/>
      <c r="C61" s="16"/>
      <c r="D61" s="16"/>
      <c r="E61" s="16"/>
      <c r="F61" s="16"/>
      <c r="G61" s="16"/>
      <c r="H61" s="16"/>
      <c r="I61" s="16"/>
      <c r="J61" s="16"/>
      <c r="K61" s="19"/>
      <c r="L61" s="16"/>
      <c r="M61" s="16"/>
      <c r="N61" s="16"/>
      <c r="O61" s="16"/>
    </row>
    <row r="62" spans="1:15" x14ac:dyDescent="0.3">
      <c r="A62" s="16"/>
      <c r="B62" s="16"/>
      <c r="C62" s="16"/>
      <c r="D62" s="16"/>
      <c r="E62" s="16"/>
      <c r="F62" s="16"/>
      <c r="G62" s="16"/>
      <c r="H62" s="16"/>
      <c r="I62" s="16"/>
      <c r="J62" s="16"/>
      <c r="K62" s="19"/>
      <c r="L62" s="16"/>
      <c r="M62" s="16"/>
      <c r="N62" s="16"/>
      <c r="O62" s="16"/>
    </row>
    <row r="63" spans="1:15" x14ac:dyDescent="0.3">
      <c r="A63" s="16"/>
      <c r="B63" s="16"/>
      <c r="C63" s="16"/>
      <c r="D63" s="16"/>
      <c r="E63" s="16"/>
      <c r="F63" s="16"/>
      <c r="G63" s="16"/>
      <c r="H63" s="16"/>
      <c r="I63" s="16"/>
      <c r="J63" s="16"/>
      <c r="K63" s="19"/>
      <c r="L63" s="16"/>
      <c r="M63" s="16"/>
      <c r="N63" s="16"/>
      <c r="O63" s="16"/>
    </row>
    <row r="64" spans="1:15" x14ac:dyDescent="0.3">
      <c r="A64" s="16"/>
      <c r="B64" s="16"/>
      <c r="C64" s="16"/>
      <c r="D64" s="16"/>
      <c r="E64" s="16"/>
      <c r="F64" s="16"/>
      <c r="G64" s="16"/>
      <c r="H64" s="16"/>
      <c r="I64" s="16"/>
      <c r="J64" s="16"/>
      <c r="K64" s="19"/>
      <c r="L64" s="16"/>
      <c r="M64" s="16"/>
      <c r="N64" s="16"/>
      <c r="O64" s="16"/>
    </row>
    <row r="65" spans="1:15" x14ac:dyDescent="0.3">
      <c r="A65" s="16"/>
      <c r="B65" s="16"/>
      <c r="C65" s="16"/>
      <c r="D65" s="16"/>
      <c r="E65" s="16"/>
      <c r="F65" s="16"/>
      <c r="G65" s="16"/>
      <c r="H65" s="16"/>
      <c r="I65" s="16"/>
      <c r="J65" s="16"/>
      <c r="K65" s="19"/>
      <c r="L65" s="16"/>
      <c r="M65" s="16"/>
      <c r="N65" s="16"/>
      <c r="O65" s="16"/>
    </row>
    <row r="66" spans="1:15" x14ac:dyDescent="0.3">
      <c r="A66" s="16"/>
      <c r="B66" s="16"/>
      <c r="C66" s="16"/>
      <c r="D66" s="16"/>
      <c r="E66" s="16"/>
      <c r="F66" s="16"/>
      <c r="G66" s="16"/>
      <c r="H66" s="16"/>
      <c r="I66" s="16"/>
      <c r="J66" s="16"/>
      <c r="K66" s="19"/>
      <c r="L66" s="16"/>
      <c r="M66" s="16"/>
      <c r="N66" s="16"/>
      <c r="O66" s="16"/>
    </row>
    <row r="67" spans="1:15" x14ac:dyDescent="0.3">
      <c r="A67" s="16"/>
      <c r="B67" s="16"/>
      <c r="C67" s="16"/>
      <c r="D67" s="16"/>
      <c r="E67" s="16"/>
      <c r="F67" s="16"/>
      <c r="G67" s="16"/>
      <c r="H67" s="16"/>
      <c r="I67" s="16"/>
      <c r="J67" s="16"/>
      <c r="K67" s="19"/>
      <c r="L67" s="16"/>
      <c r="M67" s="16"/>
      <c r="N67" s="16"/>
      <c r="O67" s="16"/>
    </row>
    <row r="68" spans="1:15" x14ac:dyDescent="0.3">
      <c r="A68" s="16"/>
      <c r="B68" s="16"/>
      <c r="C68" s="16"/>
      <c r="D68" s="16"/>
      <c r="E68" s="16"/>
      <c r="F68" s="16"/>
      <c r="G68" s="16"/>
      <c r="H68" s="16"/>
      <c r="I68" s="16"/>
      <c r="J68" s="16"/>
      <c r="K68" s="19"/>
      <c r="L68" s="16"/>
      <c r="M68" s="16"/>
      <c r="N68" s="16"/>
      <c r="O68" s="16"/>
    </row>
    <row r="69" spans="1:15" x14ac:dyDescent="0.3">
      <c r="A69" s="16"/>
      <c r="B69" s="16"/>
      <c r="C69" s="16"/>
      <c r="D69" s="16"/>
      <c r="E69" s="16"/>
      <c r="F69" s="16"/>
      <c r="G69" s="16"/>
      <c r="H69" s="16"/>
      <c r="I69" s="16"/>
      <c r="J69" s="16"/>
      <c r="K69" s="19"/>
      <c r="L69" s="16"/>
      <c r="M69" s="16"/>
      <c r="N69" s="16"/>
      <c r="O69" s="16"/>
    </row>
    <row r="70" spans="1:15" x14ac:dyDescent="0.3">
      <c r="A70" s="16"/>
      <c r="B70" s="16"/>
      <c r="C70" s="16"/>
      <c r="D70" s="16"/>
      <c r="E70" s="16"/>
      <c r="F70" s="16"/>
      <c r="G70" s="16"/>
      <c r="H70" s="16"/>
      <c r="I70" s="16"/>
      <c r="J70" s="16"/>
      <c r="K70" s="19"/>
      <c r="L70" s="16"/>
      <c r="M70" s="16"/>
      <c r="N70" s="16"/>
      <c r="O70" s="16"/>
    </row>
    <row r="71" spans="1:15" x14ac:dyDescent="0.3">
      <c r="A71" s="16"/>
      <c r="B71" s="16"/>
      <c r="C71" s="16"/>
      <c r="D71" s="16"/>
      <c r="E71" s="16"/>
      <c r="F71" s="16"/>
      <c r="G71" s="16"/>
      <c r="H71" s="16"/>
      <c r="I71" s="16"/>
      <c r="J71" s="16"/>
      <c r="K71" s="19"/>
      <c r="L71" s="16"/>
      <c r="M71" s="16"/>
      <c r="N71" s="16"/>
      <c r="O71" s="16"/>
    </row>
    <row r="72" spans="1:15" x14ac:dyDescent="0.3">
      <c r="A72" s="16"/>
      <c r="B72" s="16"/>
      <c r="C72" s="16"/>
      <c r="D72" s="16"/>
      <c r="E72" s="16"/>
      <c r="F72" s="16"/>
      <c r="G72" s="16"/>
      <c r="H72" s="16"/>
      <c r="I72" s="16"/>
      <c r="J72" s="16"/>
      <c r="K72" s="19"/>
      <c r="L72" s="16"/>
      <c r="M72" s="16"/>
      <c r="N72" s="16"/>
      <c r="O72" s="16"/>
    </row>
    <row r="73" spans="1:15" x14ac:dyDescent="0.3">
      <c r="A73" s="16"/>
      <c r="B73" s="16"/>
      <c r="C73" s="16"/>
      <c r="D73" s="16"/>
      <c r="E73" s="16"/>
      <c r="F73" s="16"/>
      <c r="G73" s="16"/>
      <c r="H73" s="16"/>
      <c r="I73" s="16"/>
      <c r="J73" s="16"/>
      <c r="K73" s="19"/>
      <c r="L73" s="16"/>
      <c r="M73" s="16"/>
      <c r="N73" s="16"/>
      <c r="O73" s="16"/>
    </row>
    <row r="74" spans="1:15" x14ac:dyDescent="0.3">
      <c r="A74" s="16"/>
      <c r="B74" s="16"/>
      <c r="C74" s="16"/>
      <c r="D74" s="16"/>
      <c r="E74" s="16"/>
      <c r="F74" s="16"/>
      <c r="G74" s="16"/>
      <c r="H74" s="16"/>
      <c r="I74" s="16"/>
      <c r="J74" s="16"/>
      <c r="K74" s="19"/>
      <c r="L74" s="16"/>
      <c r="M74" s="16"/>
      <c r="N74" s="16"/>
      <c r="O74" s="16"/>
    </row>
    <row r="75" spans="1:15" x14ac:dyDescent="0.3">
      <c r="A75" s="16"/>
      <c r="B75" s="16"/>
      <c r="C75" s="16"/>
      <c r="D75" s="16"/>
      <c r="E75" s="16"/>
      <c r="F75" s="16"/>
      <c r="G75" s="16"/>
      <c r="H75" s="16"/>
      <c r="I75" s="16"/>
      <c r="J75" s="16"/>
      <c r="K75" s="19"/>
      <c r="L75" s="16"/>
      <c r="M75" s="16"/>
      <c r="N75" s="16"/>
      <c r="O75" s="16"/>
    </row>
    <row r="76" spans="1:15" x14ac:dyDescent="0.3">
      <c r="A76" s="16"/>
      <c r="B76" s="16"/>
      <c r="C76" s="16"/>
      <c r="D76" s="16"/>
      <c r="E76" s="16"/>
      <c r="F76" s="16"/>
      <c r="G76" s="16"/>
      <c r="H76" s="16"/>
      <c r="I76" s="16"/>
      <c r="J76" s="16"/>
      <c r="K76" s="19"/>
      <c r="L76" s="16"/>
      <c r="M76" s="16"/>
      <c r="N76" s="16"/>
      <c r="O76" s="16"/>
    </row>
    <row r="77" spans="1:15" x14ac:dyDescent="0.3">
      <c r="A77" s="16"/>
      <c r="B77" s="16"/>
      <c r="C77" s="16"/>
      <c r="D77" s="16"/>
      <c r="E77" s="16"/>
      <c r="F77" s="16"/>
      <c r="G77" s="16"/>
      <c r="H77" s="16"/>
      <c r="I77" s="16"/>
      <c r="J77" s="16"/>
      <c r="K77" s="19"/>
      <c r="L77" s="16"/>
      <c r="M77" s="16"/>
      <c r="N77" s="16"/>
      <c r="O77" s="16"/>
    </row>
    <row r="78" spans="1:15" x14ac:dyDescent="0.3">
      <c r="A78" s="16"/>
      <c r="B78" s="16"/>
      <c r="C78" s="16"/>
      <c r="D78" s="16"/>
      <c r="E78" s="16"/>
      <c r="F78" s="16"/>
      <c r="G78" s="16"/>
      <c r="H78" s="16"/>
      <c r="I78" s="16"/>
      <c r="J78" s="16"/>
      <c r="K78" s="19"/>
      <c r="L78" s="16"/>
      <c r="M78" s="16"/>
      <c r="N78" s="16"/>
      <c r="O78" s="16"/>
    </row>
    <row r="79" spans="1:15" x14ac:dyDescent="0.3">
      <c r="A79" s="16"/>
      <c r="B79" s="16"/>
      <c r="C79" s="16"/>
      <c r="D79" s="16"/>
      <c r="E79" s="16"/>
      <c r="F79" s="16"/>
      <c r="G79" s="16"/>
      <c r="H79" s="16"/>
      <c r="I79" s="16"/>
      <c r="J79" s="16"/>
      <c r="K79" s="19"/>
      <c r="L79" s="16"/>
      <c r="M79" s="16"/>
      <c r="N79" s="16"/>
      <c r="O79" s="16"/>
    </row>
    <row r="80" spans="1:15" x14ac:dyDescent="0.3">
      <c r="A80" s="16"/>
      <c r="B80" s="16"/>
      <c r="C80" s="16"/>
      <c r="D80" s="16"/>
      <c r="E80" s="16"/>
      <c r="F80" s="16"/>
      <c r="G80" s="16"/>
      <c r="H80" s="16"/>
      <c r="I80" s="16"/>
      <c r="J80" s="16"/>
      <c r="K80" s="19"/>
      <c r="L80" s="16"/>
      <c r="M80" s="16"/>
      <c r="N80" s="16"/>
      <c r="O80" s="16"/>
    </row>
    <row r="81" spans="1:15" x14ac:dyDescent="0.3">
      <c r="A81" s="16"/>
      <c r="B81" s="16"/>
      <c r="C81" s="16"/>
      <c r="D81" s="16"/>
      <c r="E81" s="16"/>
      <c r="F81" s="16"/>
      <c r="G81" s="16"/>
      <c r="H81" s="16"/>
      <c r="I81" s="16"/>
      <c r="J81" s="16"/>
      <c r="K81" s="19"/>
      <c r="L81" s="16"/>
      <c r="M81" s="16"/>
      <c r="N81" s="16"/>
      <c r="O81" s="16"/>
    </row>
    <row r="82" spans="1:15" x14ac:dyDescent="0.3">
      <c r="A82" s="16"/>
      <c r="B82" s="16"/>
      <c r="C82" s="16"/>
      <c r="D82" s="16"/>
      <c r="E82" s="16"/>
      <c r="F82" s="16"/>
      <c r="G82" s="16"/>
      <c r="H82" s="16"/>
      <c r="I82" s="16"/>
      <c r="J82" s="16"/>
      <c r="K82" s="19"/>
      <c r="L82" s="16"/>
      <c r="M82" s="16"/>
      <c r="N82" s="16"/>
      <c r="O82" s="16"/>
    </row>
    <row r="83" spans="1:15" x14ac:dyDescent="0.3">
      <c r="A83" s="16"/>
      <c r="B83" s="16"/>
      <c r="C83" s="16"/>
      <c r="D83" s="16"/>
      <c r="E83" s="16"/>
      <c r="F83" s="16"/>
      <c r="G83" s="16"/>
      <c r="H83" s="16"/>
      <c r="I83" s="16"/>
      <c r="J83" s="16"/>
      <c r="K83" s="19"/>
      <c r="L83" s="16"/>
      <c r="M83" s="16"/>
      <c r="N83" s="16"/>
      <c r="O83" s="16"/>
    </row>
    <row r="84" spans="1:15" x14ac:dyDescent="0.3">
      <c r="A84" s="16"/>
      <c r="B84" s="16"/>
      <c r="C84" s="16"/>
      <c r="D84" s="16"/>
      <c r="E84" s="16"/>
      <c r="F84" s="16"/>
      <c r="G84" s="16"/>
      <c r="H84" s="16"/>
      <c r="I84" s="16"/>
      <c r="J84" s="16"/>
      <c r="K84" s="19"/>
      <c r="L84" s="16"/>
      <c r="M84" s="16"/>
      <c r="N84" s="16"/>
      <c r="O84" s="16"/>
    </row>
    <row r="85" spans="1:15" x14ac:dyDescent="0.3">
      <c r="A85" s="16"/>
      <c r="B85" s="16"/>
      <c r="C85" s="16"/>
      <c r="D85" s="16"/>
      <c r="E85" s="16"/>
      <c r="F85" s="16"/>
      <c r="G85" s="16"/>
      <c r="H85" s="16"/>
      <c r="I85" s="16"/>
      <c r="J85" s="16"/>
      <c r="K85" s="19"/>
      <c r="L85" s="16"/>
      <c r="M85" s="16"/>
      <c r="N85" s="16"/>
      <c r="O85" s="16"/>
    </row>
    <row r="86" spans="1:15" x14ac:dyDescent="0.3">
      <c r="A86" s="16"/>
      <c r="B86" s="16"/>
      <c r="C86" s="16"/>
      <c r="D86" s="16"/>
      <c r="E86" s="16"/>
      <c r="F86" s="16"/>
      <c r="G86" s="16"/>
      <c r="H86" s="16"/>
      <c r="I86" s="16"/>
      <c r="J86" s="16"/>
      <c r="K86" s="19"/>
      <c r="L86" s="16"/>
      <c r="M86" s="16"/>
      <c r="N86" s="16"/>
      <c r="O86" s="16"/>
    </row>
    <row r="87" spans="1:15" x14ac:dyDescent="0.3">
      <c r="A87" s="16"/>
      <c r="B87" s="16"/>
      <c r="C87" s="16"/>
      <c r="D87" s="16"/>
      <c r="E87" s="16"/>
      <c r="F87" s="16"/>
      <c r="G87" s="16"/>
      <c r="H87" s="16"/>
      <c r="I87" s="16"/>
      <c r="J87" s="16"/>
      <c r="K87" s="19"/>
      <c r="L87" s="16"/>
      <c r="M87" s="16"/>
      <c r="N87" s="16"/>
      <c r="O87" s="16"/>
    </row>
    <row r="88" spans="1:15" x14ac:dyDescent="0.3">
      <c r="A88" s="16"/>
      <c r="B88" s="16"/>
      <c r="C88" s="16"/>
      <c r="D88" s="16"/>
      <c r="E88" s="16"/>
      <c r="F88" s="16"/>
      <c r="G88" s="16"/>
      <c r="H88" s="16"/>
      <c r="I88" s="16"/>
      <c r="J88" s="16"/>
      <c r="K88" s="19"/>
      <c r="L88" s="16"/>
      <c r="M88" s="16"/>
      <c r="N88" s="16"/>
      <c r="O88" s="16"/>
    </row>
    <row r="89" spans="1:15" x14ac:dyDescent="0.3">
      <c r="A89" s="16"/>
      <c r="B89" s="16"/>
      <c r="C89" s="16"/>
      <c r="D89" s="16"/>
      <c r="E89" s="16"/>
      <c r="F89" s="16"/>
      <c r="G89" s="16"/>
      <c r="H89" s="16"/>
      <c r="I89" s="16"/>
      <c r="J89" s="16"/>
      <c r="K89" s="19"/>
      <c r="L89" s="16"/>
      <c r="M89" s="16"/>
      <c r="N89" s="16"/>
      <c r="O89" s="16"/>
    </row>
    <row r="90" spans="1:15" x14ac:dyDescent="0.3">
      <c r="A90" s="16"/>
      <c r="B90" s="16"/>
      <c r="C90" s="16"/>
      <c r="D90" s="16"/>
      <c r="E90" s="16"/>
      <c r="F90" s="16"/>
      <c r="G90" s="16"/>
      <c r="H90" s="16"/>
      <c r="I90" s="16"/>
      <c r="J90" s="16"/>
      <c r="K90" s="19"/>
      <c r="L90" s="16"/>
      <c r="M90" s="16"/>
      <c r="N90" s="16"/>
      <c r="O90" s="16"/>
    </row>
    <row r="91" spans="1:15" x14ac:dyDescent="0.3">
      <c r="A91" s="16"/>
      <c r="B91" s="16"/>
      <c r="C91" s="16"/>
      <c r="D91" s="16"/>
      <c r="E91" s="16"/>
      <c r="F91" s="16"/>
      <c r="G91" s="16"/>
      <c r="H91" s="16"/>
      <c r="I91" s="16"/>
      <c r="J91" s="16"/>
      <c r="K91" s="19"/>
      <c r="L91" s="16"/>
      <c r="M91" s="16"/>
      <c r="N91" s="16"/>
      <c r="O91" s="16"/>
    </row>
    <row r="92" spans="1:15" x14ac:dyDescent="0.3">
      <c r="A92" s="16"/>
      <c r="B92" s="16"/>
      <c r="C92" s="16"/>
      <c r="D92" s="16"/>
      <c r="E92" s="16"/>
      <c r="F92" s="16"/>
      <c r="G92" s="16"/>
      <c r="H92" s="16"/>
      <c r="I92" s="16"/>
      <c r="J92" s="16"/>
      <c r="K92" s="19"/>
      <c r="L92" s="16"/>
      <c r="M92" s="16"/>
      <c r="N92" s="16"/>
      <c r="O92" s="16"/>
    </row>
    <row r="93" spans="1:15" x14ac:dyDescent="0.3">
      <c r="A93" s="16"/>
      <c r="B93" s="16"/>
      <c r="C93" s="16"/>
      <c r="D93" s="16"/>
      <c r="E93" s="16"/>
      <c r="F93" s="16"/>
      <c r="G93" s="16"/>
      <c r="H93" s="16"/>
      <c r="I93" s="16"/>
      <c r="J93" s="16"/>
      <c r="K93" s="19"/>
      <c r="L93" s="16"/>
      <c r="M93" s="16"/>
      <c r="N93" s="16"/>
      <c r="O93" s="16"/>
    </row>
    <row r="94" spans="1:15" x14ac:dyDescent="0.3">
      <c r="A94" s="16"/>
      <c r="B94" s="16"/>
      <c r="C94" s="16"/>
      <c r="D94" s="16"/>
      <c r="E94" s="16"/>
      <c r="F94" s="16"/>
      <c r="G94" s="16"/>
      <c r="H94" s="16"/>
      <c r="I94" s="16"/>
      <c r="J94" s="16"/>
      <c r="K94" s="19"/>
      <c r="L94" s="16"/>
      <c r="M94" s="16"/>
      <c r="N94" s="16"/>
      <c r="O94" s="16"/>
    </row>
    <row r="95" spans="1:15" x14ac:dyDescent="0.3">
      <c r="A95" s="16"/>
      <c r="B95" s="16"/>
      <c r="C95" s="16"/>
      <c r="D95" s="16"/>
      <c r="E95" s="16"/>
      <c r="F95" s="16"/>
      <c r="G95" s="16"/>
      <c r="H95" s="16"/>
      <c r="I95" s="16"/>
      <c r="J95" s="16"/>
      <c r="K95" s="19"/>
      <c r="L95" s="16"/>
      <c r="M95" s="16"/>
      <c r="N95" s="16"/>
      <c r="O95" s="16"/>
    </row>
    <row r="96" spans="1:15" x14ac:dyDescent="0.3">
      <c r="A96" s="16"/>
      <c r="B96" s="16"/>
      <c r="C96" s="16"/>
      <c r="D96" s="16"/>
      <c r="E96" s="16"/>
      <c r="F96" s="16"/>
      <c r="G96" s="16"/>
      <c r="H96" s="16"/>
      <c r="I96" s="16"/>
      <c r="J96" s="16"/>
      <c r="K96" s="19"/>
      <c r="L96" s="16"/>
      <c r="M96" s="16"/>
      <c r="N96" s="16"/>
      <c r="O96" s="16"/>
    </row>
    <row r="97" spans="1:15" x14ac:dyDescent="0.3">
      <c r="A97" s="16"/>
      <c r="B97" s="16"/>
      <c r="C97" s="16"/>
      <c r="D97" s="16"/>
      <c r="E97" s="16"/>
      <c r="F97" s="16"/>
      <c r="G97" s="16"/>
      <c r="H97" s="16"/>
      <c r="I97" s="16"/>
      <c r="J97" s="16"/>
      <c r="K97" s="19"/>
      <c r="L97" s="16"/>
      <c r="M97" s="16"/>
      <c r="N97" s="16"/>
      <c r="O97" s="16"/>
    </row>
    <row r="98" spans="1:15" x14ac:dyDescent="0.3">
      <c r="A98" s="16"/>
      <c r="B98" s="16"/>
      <c r="C98" s="16"/>
      <c r="D98" s="16"/>
      <c r="E98" s="16"/>
      <c r="F98" s="16"/>
      <c r="G98" s="16"/>
      <c r="H98" s="16"/>
      <c r="I98" s="16"/>
      <c r="J98" s="16"/>
      <c r="K98" s="19"/>
      <c r="L98" s="16"/>
      <c r="M98" s="16"/>
      <c r="N98" s="16"/>
      <c r="O98" s="16"/>
    </row>
    <row r="99" spans="1:15" x14ac:dyDescent="0.3">
      <c r="A99" s="16"/>
      <c r="B99" s="16"/>
      <c r="C99" s="16"/>
      <c r="D99" s="16"/>
      <c r="E99" s="16"/>
      <c r="F99" s="16"/>
      <c r="G99" s="16"/>
      <c r="H99" s="16"/>
      <c r="I99" s="16"/>
      <c r="J99" s="16"/>
      <c r="K99" s="19"/>
      <c r="L99" s="16"/>
      <c r="M99" s="16"/>
      <c r="N99" s="16"/>
      <c r="O99" s="16"/>
    </row>
    <row r="100" spans="1:15" x14ac:dyDescent="0.3">
      <c r="A100" s="16"/>
      <c r="B100" s="16"/>
      <c r="C100" s="16"/>
      <c r="D100" s="16"/>
      <c r="E100" s="16"/>
      <c r="F100" s="16"/>
      <c r="G100" s="16"/>
      <c r="H100" s="16"/>
      <c r="I100" s="16"/>
      <c r="J100" s="16"/>
      <c r="K100" s="19"/>
      <c r="L100" s="16"/>
      <c r="M100" s="16"/>
      <c r="N100" s="16"/>
      <c r="O100" s="16"/>
    </row>
    <row r="101" spans="1:15" x14ac:dyDescent="0.3">
      <c r="A101" s="16"/>
      <c r="B101" s="16"/>
      <c r="C101" s="16"/>
      <c r="D101" s="16"/>
      <c r="E101" s="16"/>
      <c r="F101" s="16"/>
      <c r="G101" s="16"/>
      <c r="H101" s="16"/>
      <c r="I101" s="16"/>
      <c r="J101" s="16"/>
      <c r="K101" s="19"/>
      <c r="L101" s="16"/>
      <c r="M101" s="16"/>
      <c r="N101" s="16"/>
      <c r="O101" s="16"/>
    </row>
    <row r="102" spans="1:15" x14ac:dyDescent="0.3">
      <c r="A102" s="16"/>
      <c r="B102" s="16"/>
      <c r="C102" s="16"/>
      <c r="D102" s="16"/>
      <c r="E102" s="16"/>
      <c r="F102" s="16"/>
      <c r="G102" s="16"/>
      <c r="H102" s="16"/>
      <c r="I102" s="16"/>
      <c r="J102" s="16"/>
      <c r="K102" s="19"/>
      <c r="L102" s="16"/>
      <c r="M102" s="16"/>
      <c r="N102" s="16"/>
      <c r="O102" s="16"/>
    </row>
    <row r="103" spans="1:15" x14ac:dyDescent="0.3">
      <c r="A103" s="16"/>
      <c r="B103" s="16"/>
      <c r="C103" s="16"/>
      <c r="D103" s="16"/>
      <c r="E103" s="16"/>
      <c r="F103" s="16"/>
      <c r="G103" s="16"/>
      <c r="H103" s="16"/>
      <c r="I103" s="16"/>
      <c r="J103" s="16"/>
      <c r="K103" s="19"/>
      <c r="L103" s="16"/>
      <c r="M103" s="16"/>
      <c r="N103" s="16"/>
      <c r="O103" s="16"/>
    </row>
    <row r="104" spans="1:15" x14ac:dyDescent="0.3">
      <c r="A104" s="16"/>
      <c r="B104" s="16"/>
      <c r="C104" s="16"/>
      <c r="D104" s="16"/>
      <c r="E104" s="16"/>
      <c r="F104" s="16"/>
      <c r="G104" s="16"/>
      <c r="H104" s="16"/>
      <c r="I104" s="16"/>
      <c r="J104" s="16"/>
      <c r="K104" s="19"/>
      <c r="L104" s="16"/>
      <c r="M104" s="16"/>
      <c r="N104" s="16"/>
      <c r="O104" s="16"/>
    </row>
    <row r="105" spans="1:15" x14ac:dyDescent="0.3">
      <c r="A105" s="16"/>
      <c r="B105" s="16"/>
      <c r="C105" s="16"/>
      <c r="D105" s="16"/>
      <c r="E105" s="16"/>
      <c r="F105" s="16"/>
      <c r="G105" s="16"/>
      <c r="H105" s="16"/>
      <c r="I105" s="16"/>
      <c r="J105" s="16"/>
      <c r="K105" s="19"/>
      <c r="L105" s="16"/>
      <c r="M105" s="16"/>
      <c r="N105" s="16"/>
      <c r="O105" s="16"/>
    </row>
    <row r="106" spans="1:15" x14ac:dyDescent="0.3">
      <c r="A106" s="16"/>
      <c r="B106" s="16"/>
      <c r="C106" s="16"/>
      <c r="D106" s="16"/>
      <c r="E106" s="16"/>
      <c r="F106" s="16"/>
      <c r="G106" s="16"/>
      <c r="H106" s="16"/>
      <c r="I106" s="16"/>
      <c r="J106" s="16"/>
      <c r="K106" s="19"/>
      <c r="L106" s="16"/>
      <c r="M106" s="16"/>
      <c r="N106" s="16"/>
      <c r="O106" s="16"/>
    </row>
    <row r="107" spans="1:15" x14ac:dyDescent="0.3">
      <c r="A107" s="16"/>
      <c r="B107" s="16"/>
      <c r="C107" s="16"/>
      <c r="D107" s="16"/>
      <c r="E107" s="16"/>
      <c r="F107" s="16"/>
      <c r="G107" s="16"/>
      <c r="H107" s="16"/>
      <c r="I107" s="16"/>
      <c r="J107" s="16"/>
      <c r="K107" s="19"/>
      <c r="L107" s="16"/>
      <c r="M107" s="16"/>
      <c r="N107" s="16"/>
      <c r="O107" s="16"/>
    </row>
  </sheetData>
  <mergeCells count="11">
    <mergeCell ref="F39:H39"/>
    <mergeCell ref="B1:O1"/>
    <mergeCell ref="B2:O2"/>
    <mergeCell ref="B18:D18"/>
    <mergeCell ref="F18:G18"/>
    <mergeCell ref="J18:N18"/>
    <mergeCell ref="J21:K21"/>
    <mergeCell ref="M21:N21"/>
    <mergeCell ref="J33:K33"/>
    <mergeCell ref="M33:N33"/>
    <mergeCell ref="J32:N32"/>
  </mergeCells>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N</dc:creator>
  <cp:lastModifiedBy>Peter N</cp:lastModifiedBy>
  <dcterms:created xsi:type="dcterms:W3CDTF">2020-06-20T17:19:47Z</dcterms:created>
  <dcterms:modified xsi:type="dcterms:W3CDTF">2020-06-20T19:06:29Z</dcterms:modified>
</cp:coreProperties>
</file>