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hop\Dropbox\Udvikling\Økonomien på plads\Wishy Aps\"/>
    </mc:Choice>
  </mc:AlternateContent>
  <xr:revisionPtr revIDLastSave="0" documentId="8_{C4F19254-EE1E-4978-B083-58DCFF0B8675}" xr6:coauthVersionLast="47" xr6:coauthVersionMax="47" xr10:uidLastSave="{00000000-0000-0000-0000-000000000000}"/>
  <bookViews>
    <workbookView xWindow="15" yWindow="1095" windowWidth="21585" windowHeight="12405" xr2:uid="{323F20EA-DEA5-4A9A-A2E9-45F8540C27DF}"/>
  </bookViews>
  <sheets>
    <sheet name="Wishy Aps Kap Opgav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9" i="1" l="1"/>
  <c r="B88" i="1"/>
  <c r="B87" i="1"/>
  <c r="O83" i="1"/>
  <c r="M83" i="1"/>
  <c r="D80" i="1"/>
  <c r="C80" i="1"/>
  <c r="E80" i="1" s="1"/>
  <c r="D77" i="1"/>
  <c r="D78" i="1" s="1"/>
  <c r="C77" i="1"/>
  <c r="C78" i="1" s="1"/>
  <c r="O71" i="1"/>
  <c r="M71" i="1"/>
  <c r="B66" i="1"/>
  <c r="B65" i="1"/>
  <c r="B64" i="1"/>
  <c r="O57" i="1"/>
  <c r="M57" i="1"/>
  <c r="D45" i="1"/>
  <c r="D76" i="1" s="1"/>
  <c r="C45" i="1"/>
  <c r="C76" i="1" s="1"/>
  <c r="O73" i="1" l="1"/>
  <c r="D81" i="1"/>
  <c r="D79" i="1"/>
  <c r="E78" i="1"/>
  <c r="C81" i="1"/>
  <c r="E81" i="1" s="1"/>
  <c r="C79" i="1"/>
  <c r="E77" i="1"/>
  <c r="E79" i="1" l="1"/>
  <c r="C82" i="1"/>
  <c r="D82" i="1"/>
  <c r="E82" i="1" l="1"/>
</calcChain>
</file>

<file path=xl/sharedStrings.xml><?xml version="1.0" encoding="utf-8"?>
<sst xmlns="http://schemas.openxmlformats.org/spreadsheetml/2006/main" count="84" uniqueCount="44">
  <si>
    <t>Beregningseksempel aktivitetsbudgettering</t>
  </si>
  <si>
    <t>Peter Nordgaard</t>
  </si>
  <si>
    <t>Budgetforudsætninger for 20XX</t>
  </si>
  <si>
    <t xml:space="preserve"> </t>
  </si>
  <si>
    <t>Wishy Aps</t>
  </si>
  <si>
    <t>Budget 20XX DKK</t>
  </si>
  <si>
    <t>Detail</t>
  </si>
  <si>
    <t>Privat</t>
  </si>
  <si>
    <t>Antal kunder</t>
  </si>
  <si>
    <t>Omsætning per kunde</t>
  </si>
  <si>
    <t>Bruttoavance</t>
  </si>
  <si>
    <t>Leveringsomkostninger</t>
  </si>
  <si>
    <t>Leveringer per kunde</t>
  </si>
  <si>
    <t>Kassation</t>
  </si>
  <si>
    <t>Varelager Oms Hastighed</t>
  </si>
  <si>
    <t>Debitorer Oms Hastighed</t>
  </si>
  <si>
    <t>Total</t>
  </si>
  <si>
    <t>Omsætning</t>
  </si>
  <si>
    <t>Vareforbrug</t>
  </si>
  <si>
    <t>Aktiver</t>
  </si>
  <si>
    <t>Passiver</t>
  </si>
  <si>
    <t>Egenkapital</t>
  </si>
  <si>
    <t>Dækningsbidrag</t>
  </si>
  <si>
    <t>Fremmedkapital</t>
  </si>
  <si>
    <t>Produktionstimer</t>
  </si>
  <si>
    <t>DB pr. time</t>
  </si>
  <si>
    <t>Likvider</t>
  </si>
  <si>
    <t>Varelager</t>
  </si>
  <si>
    <t>Debitorer</t>
  </si>
  <si>
    <t>Banklån</t>
  </si>
  <si>
    <t>Varekreditorer</t>
  </si>
  <si>
    <t>Egenkapital indskudt</t>
  </si>
  <si>
    <t>Resultat optjent/selvfinansiering</t>
  </si>
  <si>
    <t>Likviditetsforskydning</t>
  </si>
  <si>
    <t>Likvider primo</t>
  </si>
  <si>
    <t>Likviditetsvirkning</t>
  </si>
  <si>
    <t>Likviditet ultimo</t>
  </si>
  <si>
    <t>Balance Primo 01.01.20XX (Opg 2)</t>
  </si>
  <si>
    <t>Balance Ultimo 31.12.20XX (Opg 2)</t>
  </si>
  <si>
    <t>Aktivitetsbudget 20XX (Opg 1)</t>
  </si>
  <si>
    <t>Beholdningforskydningsmodel 31.12.20xx (Opg 3)</t>
  </si>
  <si>
    <t>Balance 30.04.20XX (Opg 4)</t>
  </si>
  <si>
    <t>Beholdningforskydningsmodel 30.04.20xx  (Opg 4)</t>
  </si>
  <si>
    <t>Aktivitetsbudget 20XX 30.04.20xx (opg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</si>
</sst>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4">
    <xf numFmtId="0" fontId="0" fillId="0" borderId="0" xfId="0"/>
    <xf numFmtId="0" fontId="2" fillId="0" borderId="4" xfId="0" applyFont="1" applyBorder="1"/>
    <xf numFmtId="0" fontId="2" fillId="0" borderId="5" xfId="0" applyFont="1" applyBorder="1" applyAlignment="1">
      <alignment horizontal="center" wrapText="1"/>
    </xf>
    <xf numFmtId="0" fontId="2" fillId="0" borderId="5" xfId="0" applyFont="1" applyBorder="1"/>
    <xf numFmtId="0" fontId="0" fillId="0" borderId="6" xfId="0" applyBorder="1"/>
    <xf numFmtId="0" fontId="0" fillId="0" borderId="4" xfId="0" applyBorder="1"/>
    <xf numFmtId="165" fontId="0" fillId="0" borderId="5" xfId="1" applyNumberFormat="1" applyFont="1" applyBorder="1"/>
    <xf numFmtId="9" fontId="0" fillId="0" borderId="0" xfId="0" applyNumberFormat="1"/>
    <xf numFmtId="9" fontId="0" fillId="0" borderId="5" xfId="2" applyFont="1" applyBorder="1"/>
    <xf numFmtId="165" fontId="0" fillId="0" borderId="0" xfId="0" applyNumberFormat="1"/>
    <xf numFmtId="9" fontId="0" fillId="0" borderId="0" xfId="2" applyFont="1"/>
    <xf numFmtId="0" fontId="0" fillId="0" borderId="7" xfId="0" applyBorder="1"/>
    <xf numFmtId="165" fontId="0" fillId="0" borderId="8" xfId="1" applyNumberFormat="1" applyFont="1" applyBorder="1"/>
    <xf numFmtId="9" fontId="0" fillId="0" borderId="8" xfId="2" applyFont="1" applyBorder="1"/>
    <xf numFmtId="0" fontId="0" fillId="0" borderId="9" xfId="0" applyBorder="1"/>
    <xf numFmtId="9" fontId="0" fillId="0" borderId="0" xfId="2" applyFont="1" applyBorder="1"/>
    <xf numFmtId="165" fontId="0" fillId="0" borderId="0" xfId="1" applyNumberFormat="1" applyFont="1" applyBorder="1"/>
    <xf numFmtId="0" fontId="0" fillId="0" borderId="10" xfId="0" applyBorder="1"/>
    <xf numFmtId="9" fontId="2" fillId="0" borderId="11" xfId="2" applyFont="1" applyBorder="1" applyAlignment="1">
      <alignment horizontal="center"/>
    </xf>
    <xf numFmtId="165" fontId="2" fillId="0" borderId="11" xfId="1" applyNumberFormat="1" applyFont="1" applyBorder="1"/>
    <xf numFmtId="165" fontId="0" fillId="0" borderId="11" xfId="1" applyNumberFormat="1" applyFont="1" applyBorder="1"/>
    <xf numFmtId="0" fontId="0" fillId="0" borderId="12" xfId="0" applyBorder="1"/>
    <xf numFmtId="166" fontId="0" fillId="0" borderId="0" xfId="2" applyNumberFormat="1" applyFont="1"/>
    <xf numFmtId="165" fontId="2" fillId="0" borderId="5" xfId="2" applyNumberFormat="1" applyFont="1" applyBorder="1"/>
    <xf numFmtId="165" fontId="2" fillId="0" borderId="5" xfId="1" applyNumberFormat="1" applyFont="1" applyBorder="1"/>
    <xf numFmtId="166" fontId="2" fillId="0" borderId="5" xfId="2" applyNumberFormat="1" applyFont="1" applyBorder="1"/>
    <xf numFmtId="165" fontId="1" fillId="0" borderId="5" xfId="2" applyNumberFormat="1" applyFont="1" applyBorder="1"/>
    <xf numFmtId="0" fontId="2" fillId="0" borderId="16" xfId="0" applyFont="1" applyBorder="1"/>
    <xf numFmtId="0" fontId="0" fillId="0" borderId="17" xfId="0" applyBorder="1"/>
    <xf numFmtId="0" fontId="0" fillId="0" borderId="18" xfId="0" applyBorder="1"/>
    <xf numFmtId="0" fontId="0" fillId="0" borderId="5" xfId="0" applyBorder="1"/>
    <xf numFmtId="3" fontId="0" fillId="0" borderId="6" xfId="0" applyNumberFormat="1" applyBorder="1"/>
    <xf numFmtId="165" fontId="1" fillId="0" borderId="5" xfId="1" applyNumberFormat="1" applyFont="1" applyBorder="1"/>
    <xf numFmtId="0" fontId="4" fillId="0" borderId="4" xfId="0" applyFont="1" applyBorder="1"/>
    <xf numFmtId="164" fontId="4" fillId="0" borderId="6" xfId="1" applyFont="1" applyBorder="1"/>
    <xf numFmtId="0" fontId="4" fillId="0" borderId="18" xfId="0" applyFont="1" applyBorder="1"/>
    <xf numFmtId="165" fontId="4" fillId="0" borderId="5" xfId="1" applyNumberFormat="1" applyFont="1" applyBorder="1"/>
    <xf numFmtId="0" fontId="0" fillId="0" borderId="19" xfId="0" applyBorder="1"/>
    <xf numFmtId="0" fontId="0" fillId="0" borderId="8" xfId="0" applyBorder="1"/>
    <xf numFmtId="165" fontId="0" fillId="0" borderId="5" xfId="0" applyNumberFormat="1" applyBorder="1"/>
    <xf numFmtId="0" fontId="0" fillId="0" borderId="21" xfId="0" applyBorder="1"/>
    <xf numFmtId="0" fontId="0" fillId="0" borderId="22" xfId="0" applyBorder="1"/>
    <xf numFmtId="165" fontId="0" fillId="0" borderId="23" xfId="0" applyNumberFormat="1" applyBorder="1"/>
    <xf numFmtId="0" fontId="0" fillId="0" borderId="23" xfId="0" applyBorder="1"/>
    <xf numFmtId="0" fontId="0" fillId="0" borderId="24" xfId="0" applyBorder="1"/>
    <xf numFmtId="165" fontId="0" fillId="0" borderId="24" xfId="1" applyNumberFormat="1" applyFont="1" applyBorder="1"/>
    <xf numFmtId="0" fontId="0" fillId="0" borderId="25" xfId="0" applyBorder="1"/>
    <xf numFmtId="165" fontId="0" fillId="0" borderId="6" xfId="0" applyNumberFormat="1" applyBorder="1"/>
    <xf numFmtId="0" fontId="0" fillId="0" borderId="4" xfId="0" applyBorder="1" applyAlignment="1">
      <alignment wrapText="1"/>
    </xf>
    <xf numFmtId="165" fontId="0" fillId="0" borderId="6" xfId="1" applyNumberFormat="1" applyFont="1" applyBorder="1"/>
    <xf numFmtId="165" fontId="4" fillId="0" borderId="5" xfId="0" applyNumberFormat="1" applyFont="1" applyBorder="1"/>
    <xf numFmtId="0" fontId="4" fillId="0" borderId="5" xfId="0" applyFont="1" applyBorder="1"/>
    <xf numFmtId="0" fontId="4" fillId="0" borderId="6" xfId="0" applyFont="1" applyBorder="1"/>
    <xf numFmtId="3" fontId="0" fillId="0" borderId="5" xfId="0" applyNumberFormat="1" applyBorder="1"/>
    <xf numFmtId="165" fontId="4" fillId="0" borderId="6" xfId="1" applyNumberFormat="1" applyFont="1" applyBorder="1"/>
    <xf numFmtId="165" fontId="0" fillId="0" borderId="8" xfId="0" applyNumberFormat="1" applyBorder="1"/>
    <xf numFmtId="0" fontId="0" fillId="0" borderId="26" xfId="0" applyBorder="1"/>
    <xf numFmtId="165" fontId="0" fillId="0" borderId="0" xfId="1" applyNumberFormat="1" applyFont="1"/>
    <xf numFmtId="0" fontId="0" fillId="0" borderId="15" xfId="0" applyBorder="1"/>
    <xf numFmtId="9" fontId="2" fillId="0" borderId="23" xfId="2" applyFont="1" applyBorder="1" applyAlignment="1">
      <alignment horizontal="center"/>
    </xf>
    <xf numFmtId="165" fontId="2" fillId="0" borderId="23" xfId="1" applyNumberFormat="1" applyFont="1" applyBorder="1"/>
    <xf numFmtId="165" fontId="0" fillId="0" borderId="23" xfId="1" applyNumberFormat="1" applyFont="1" applyBorder="1"/>
    <xf numFmtId="165" fontId="4" fillId="0" borderId="5" xfId="2" applyNumberFormat="1" applyFont="1" applyBorder="1"/>
    <xf numFmtId="166" fontId="4" fillId="0" borderId="5" xfId="2" applyNumberFormat="1" applyFont="1" applyBorder="1"/>
    <xf numFmtId="0" fontId="5" fillId="0" borderId="6" xfId="0" applyFont="1" applyBorder="1"/>
    <xf numFmtId="0" fontId="2" fillId="0" borderId="7" xfId="0" applyFont="1" applyBorder="1"/>
    <xf numFmtId="166" fontId="2" fillId="0" borderId="8" xfId="2" applyNumberFormat="1" applyFont="1" applyBorder="1"/>
    <xf numFmtId="165" fontId="2" fillId="0" borderId="8" xfId="1" applyNumberFormat="1" applyFont="1" applyBorder="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27" xfId="0" applyFont="1" applyBorder="1" applyAlignment="1">
      <alignment horizontal="center"/>
    </xf>
    <xf numFmtId="0" fontId="4" fillId="0" borderId="28" xfId="0" applyFont="1" applyBorder="1" applyAlignment="1">
      <alignment horizontal="center"/>
    </xf>
    <xf numFmtId="0" fontId="4" fillId="0" borderId="20" xfId="0" applyFont="1" applyBorder="1" applyAlignment="1">
      <alignment horizontal="center"/>
    </xf>
    <xf numFmtId="0" fontId="4"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cellXfs>
  <cellStyles count="3">
    <cellStyle name="Komma" xfId="1" builtinId="3"/>
    <cellStyle name="Normal" xfId="0" builtinId="0"/>
    <cellStyle name="Pro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60960</xdr:rowOff>
    </xdr:from>
    <xdr:to>
      <xdr:col>7</xdr:col>
      <xdr:colOff>83820</xdr:colOff>
      <xdr:row>29</xdr:row>
      <xdr:rowOff>150813</xdr:rowOff>
    </xdr:to>
    <xdr:sp macro="" textlink="">
      <xdr:nvSpPr>
        <xdr:cNvPr id="2" name="Tekstfelt 1">
          <a:extLst>
            <a:ext uri="{FF2B5EF4-FFF2-40B4-BE49-F238E27FC236}">
              <a16:creationId xmlns:a16="http://schemas.microsoft.com/office/drawing/2014/main" id="{431A7C2D-2F86-420A-B400-8CB56C6804F3}"/>
            </a:ext>
          </a:extLst>
        </xdr:cNvPr>
        <xdr:cNvSpPr txBox="1"/>
      </xdr:nvSpPr>
      <xdr:spPr>
        <a:xfrm>
          <a:off x="611188" y="695960"/>
          <a:ext cx="6457632" cy="48364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a:t>WISHY Aps er en nystartet virksomhed, som importerer artikler fra Kina som sælges videre på det danske marked. Der er to kundegrupper, nemlig detailforretninger og private kunder. Varerne sendes direkte med post til private kunder. Til detailforretninger afleveres varerne med bud. En postlevering koster 29 kr og en detaillevering koster 250 kr. Der forventes tre leveringer for hver detailkunde og en levering pr. privatkunde. Regnskabsåret er 1. januar til 31. december.</a:t>
          </a:r>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r>
            <a:rPr lang="da-DK"/>
            <a:t>En privatkunde køber gennemsnitligt for 250 kr, mens en detailforretning køber for 15.000 kroner. Bruttoavancen på varerne er 22% for detail og 34% for private kunder.</a:t>
          </a:r>
        </a:p>
        <a:p>
          <a:endParaRPr lang="da-DK" sz="1100" baseline="0">
            <a:solidFill>
              <a:schemeClr val="dk1"/>
            </a:solidFill>
            <a:effectLst/>
            <a:latin typeface="+mn-lt"/>
            <a:ea typeface="+mn-ea"/>
            <a:cs typeface="+mn-cs"/>
          </a:endParaRPr>
        </a:p>
        <a:p>
          <a:r>
            <a:rPr lang="da-DK"/>
            <a:t>For det kommende år forventes 12.000 privatkunder og 2.400 detailforretninger. Det forventes ligeledes at der er en returprocent på 2% fra private kunder. Disse varer kasseres og har altså ingen værdi.</a:t>
          </a:r>
        </a:p>
        <a:p>
          <a:endParaRPr lang="da-DK" sz="1100" baseline="0">
            <a:solidFill>
              <a:schemeClr val="dk1"/>
            </a:solidFill>
            <a:effectLst/>
            <a:latin typeface="+mn-lt"/>
            <a:ea typeface="+mn-ea"/>
            <a:cs typeface="+mn-cs"/>
          </a:endParaRPr>
        </a:p>
        <a:p>
          <a:r>
            <a:rPr lang="da-DK"/>
            <a:t>Virksomheden er stiftet med en egenkapital på 2 mDKK og en banklån på 1 mDKK. Der er desværre ingen kredit hos virksomhedens vareleverandører fra Kina og varerne betales derfor ved modtagelsen</a:t>
          </a:r>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Åbningsbalancen består således af Egenkapital og likvider. Varelageret er indkøbt i januar måned.</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1. Opstil aktivitetsbudgettet for 20XX</a:t>
          </a:r>
        </a:p>
        <a:p>
          <a:r>
            <a:rPr lang="da-DK" sz="1100" baseline="0">
              <a:solidFill>
                <a:schemeClr val="dk1"/>
              </a:solidFill>
              <a:effectLst/>
              <a:latin typeface="+mn-lt"/>
              <a:ea typeface="+mn-ea"/>
              <a:cs typeface="+mn-cs"/>
            </a:rPr>
            <a:t>2. Opstil Balancen primo og ultimo 20XX</a:t>
          </a:r>
        </a:p>
        <a:p>
          <a:r>
            <a:rPr lang="da-DK" sz="1100" baseline="0">
              <a:solidFill>
                <a:schemeClr val="dk1"/>
              </a:solidFill>
              <a:effectLst/>
              <a:latin typeface="+mn-lt"/>
              <a:ea typeface="+mn-ea"/>
              <a:cs typeface="+mn-cs"/>
            </a:rPr>
            <a:t>3. Opstil beholdningsforskydningsmodellen for år 20XX</a:t>
          </a:r>
        </a:p>
        <a:p>
          <a:r>
            <a:rPr lang="da-DK" sz="1100" baseline="0">
              <a:solidFill>
                <a:schemeClr val="dk1"/>
              </a:solidFill>
              <a:effectLst/>
              <a:latin typeface="+mn-lt"/>
              <a:ea typeface="+mn-ea"/>
              <a:cs typeface="+mn-cs"/>
            </a:rPr>
            <a:t>4. Opstil balancebudget for april 20XX</a:t>
          </a:r>
        </a:p>
        <a:p>
          <a:r>
            <a:rPr lang="da-DK" sz="1100" baseline="0">
              <a:solidFill>
                <a:schemeClr val="dk1"/>
              </a:solidFill>
              <a:effectLst/>
              <a:latin typeface="+mn-lt"/>
              <a:ea typeface="+mn-ea"/>
              <a:cs typeface="+mn-cs"/>
            </a:rPr>
            <a:t>5. Opstil resultatbudget for april 20XX</a:t>
          </a: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a:solidFill>
              <a:schemeClr val="dk1"/>
            </a:solidFill>
            <a:effectLst/>
            <a:latin typeface="+mn-lt"/>
            <a:ea typeface="+mn-ea"/>
            <a:cs typeface="+mn-cs"/>
          </a:endParaRPr>
        </a:p>
        <a:p>
          <a:endParaRPr lang="da-DK"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273DB-F0EF-44AF-8E9B-E235B706615B}">
  <dimension ref="B1:P95"/>
  <sheetViews>
    <sheetView tabSelected="1" zoomScale="80" zoomScaleNormal="80" workbookViewId="0">
      <selection activeCell="B76" sqref="B76"/>
    </sheetView>
  </sheetViews>
  <sheetFormatPr defaultRowHeight="14.25" x14ac:dyDescent="0.45"/>
  <cols>
    <col min="2" max="2" width="27.06640625" bestFit="1" customWidth="1"/>
    <col min="3" max="3" width="11.59765625" bestFit="1" customWidth="1"/>
    <col min="4" max="4" width="11.19921875" customWidth="1"/>
    <col min="5" max="5" width="14.06640625" bestFit="1" customWidth="1"/>
    <col min="6" max="6" width="14" bestFit="1" customWidth="1"/>
    <col min="7" max="7" width="13.33203125" customWidth="1"/>
    <col min="8" max="8" width="1.33203125" customWidth="1"/>
    <col min="10" max="10" width="10.59765625" bestFit="1" customWidth="1"/>
    <col min="12" max="12" width="16.33203125" customWidth="1"/>
    <col min="13" max="13" width="15.59765625" customWidth="1"/>
    <col min="14" max="14" width="19.06640625" customWidth="1"/>
    <col min="15" max="15" width="16.33203125" customWidth="1"/>
    <col min="16" max="16" width="1.59765625" customWidth="1"/>
  </cols>
  <sheetData>
    <row r="1" spans="2:7" ht="18.399999999999999" thickBot="1" x14ac:dyDescent="0.6">
      <c r="B1" s="68" t="s">
        <v>0</v>
      </c>
      <c r="C1" s="69"/>
      <c r="D1" s="69"/>
      <c r="E1" s="69"/>
      <c r="F1" s="69"/>
      <c r="G1" s="70"/>
    </row>
    <row r="2" spans="2:7" ht="16.149999999999999" thickBot="1" x14ac:dyDescent="0.55000000000000004">
      <c r="B2" s="71" t="s">
        <v>1</v>
      </c>
      <c r="C2" s="72"/>
      <c r="D2" s="72"/>
      <c r="E2" s="72"/>
      <c r="F2" s="72"/>
      <c r="G2" s="73"/>
    </row>
    <row r="3" spans="2:7" ht="14.65" thickBot="1" x14ac:dyDescent="0.5">
      <c r="B3" s="78" t="s">
        <v>2</v>
      </c>
      <c r="C3" s="79"/>
      <c r="D3" s="79"/>
      <c r="E3" s="79"/>
      <c r="F3" s="79"/>
      <c r="G3" s="80"/>
    </row>
    <row r="8" spans="2:7" x14ac:dyDescent="0.45">
      <c r="B8" t="s">
        <v>3</v>
      </c>
    </row>
    <row r="30" spans="2:8" ht="14.65" thickBot="1" x14ac:dyDescent="0.5"/>
    <row r="31" spans="2:8" ht="16.149999999999999" thickBot="1" x14ac:dyDescent="0.55000000000000004">
      <c r="B31" s="71" t="s">
        <v>4</v>
      </c>
      <c r="C31" s="72"/>
      <c r="D31" s="72"/>
      <c r="E31" s="72"/>
      <c r="F31" s="72"/>
      <c r="G31" s="72"/>
      <c r="H31" s="73"/>
    </row>
    <row r="32" spans="2:8" x14ac:dyDescent="0.45">
      <c r="B32" s="1" t="s">
        <v>5</v>
      </c>
      <c r="C32" s="2" t="s">
        <v>6</v>
      </c>
      <c r="D32" s="2" t="s">
        <v>7</v>
      </c>
      <c r="E32" s="3"/>
      <c r="F32" s="3"/>
      <c r="G32" s="3"/>
      <c r="H32" s="4"/>
    </row>
    <row r="33" spans="2:16" x14ac:dyDescent="0.45">
      <c r="B33" s="5" t="s">
        <v>8</v>
      </c>
      <c r="C33" s="6"/>
      <c r="D33" s="6"/>
      <c r="E33" s="6"/>
      <c r="F33" s="6"/>
      <c r="G33" s="6"/>
      <c r="H33" s="4"/>
    </row>
    <row r="34" spans="2:16" x14ac:dyDescent="0.45">
      <c r="B34" s="5" t="s">
        <v>9</v>
      </c>
      <c r="C34" s="6"/>
      <c r="D34" s="6"/>
      <c r="E34" s="6"/>
      <c r="F34" s="6"/>
      <c r="G34" s="6"/>
      <c r="H34" s="4"/>
      <c r="I34" s="7"/>
    </row>
    <row r="35" spans="2:16" x14ac:dyDescent="0.45">
      <c r="B35" s="5" t="s">
        <v>10</v>
      </c>
      <c r="C35" s="8"/>
      <c r="D35" s="8"/>
      <c r="E35" s="6"/>
      <c r="F35" s="6"/>
      <c r="G35" s="6"/>
      <c r="H35" s="4"/>
      <c r="I35" s="9"/>
      <c r="J35" s="9"/>
    </row>
    <row r="36" spans="2:16" x14ac:dyDescent="0.45">
      <c r="B36" s="5" t="s">
        <v>11</v>
      </c>
      <c r="C36" s="6"/>
      <c r="D36" s="6"/>
      <c r="E36" s="6"/>
      <c r="F36" s="6"/>
      <c r="G36" s="6"/>
      <c r="H36" s="4"/>
    </row>
    <row r="37" spans="2:16" x14ac:dyDescent="0.45">
      <c r="B37" s="5" t="s">
        <v>12</v>
      </c>
      <c r="C37" s="6"/>
      <c r="D37" s="6"/>
      <c r="E37" s="6"/>
      <c r="F37" s="6"/>
      <c r="G37" s="6"/>
      <c r="H37" s="4"/>
      <c r="N37" s="10"/>
    </row>
    <row r="38" spans="2:16" x14ac:dyDescent="0.45">
      <c r="B38" s="5" t="s">
        <v>13</v>
      </c>
      <c r="C38" s="6"/>
      <c r="D38" s="8"/>
      <c r="E38" s="6"/>
      <c r="F38" s="6"/>
      <c r="G38" s="6"/>
      <c r="H38" s="4"/>
    </row>
    <row r="39" spans="2:16" x14ac:dyDescent="0.45">
      <c r="B39" s="5"/>
      <c r="C39" s="6"/>
      <c r="D39" s="8"/>
      <c r="E39" s="6"/>
      <c r="F39" s="6"/>
      <c r="G39" s="6"/>
      <c r="H39" s="4"/>
    </row>
    <row r="40" spans="2:16" x14ac:dyDescent="0.45">
      <c r="B40" s="5" t="s">
        <v>14</v>
      </c>
      <c r="C40" s="6"/>
      <c r="D40" s="6"/>
      <c r="E40" s="6"/>
      <c r="F40" s="6"/>
      <c r="G40" s="6"/>
      <c r="H40" s="4"/>
    </row>
    <row r="41" spans="2:16" x14ac:dyDescent="0.45">
      <c r="B41" s="5" t="s">
        <v>15</v>
      </c>
      <c r="C41" s="6"/>
      <c r="D41" s="8"/>
      <c r="E41" s="6"/>
      <c r="F41" s="6"/>
      <c r="G41" s="6"/>
      <c r="H41" s="4"/>
    </row>
    <row r="42" spans="2:16" ht="14.65" thickBot="1" x14ac:dyDescent="0.5">
      <c r="B42" s="11"/>
      <c r="C42" s="12"/>
      <c r="D42" s="13"/>
      <c r="E42" s="12"/>
      <c r="F42" s="12"/>
      <c r="G42" s="12"/>
      <c r="H42" s="14"/>
    </row>
    <row r="43" spans="2:16" ht="14.65" thickBot="1" x14ac:dyDescent="0.5">
      <c r="C43" s="15"/>
      <c r="D43" s="15"/>
      <c r="E43" s="16"/>
      <c r="F43" s="16"/>
      <c r="G43" s="16"/>
    </row>
    <row r="44" spans="2:16" ht="16.149999999999999" thickBot="1" x14ac:dyDescent="0.55000000000000004">
      <c r="B44" s="71" t="s">
        <v>39</v>
      </c>
      <c r="C44" s="72"/>
      <c r="D44" s="72"/>
      <c r="E44" s="72"/>
      <c r="F44" s="72"/>
      <c r="G44" s="72"/>
      <c r="H44" s="73"/>
    </row>
    <row r="45" spans="2:16" x14ac:dyDescent="0.45">
      <c r="B45" s="17"/>
      <c r="C45" s="18" t="str">
        <f>C32</f>
        <v>Detail</v>
      </c>
      <c r="D45" s="18" t="str">
        <f>D32</f>
        <v>Privat</v>
      </c>
      <c r="E45" s="19" t="s">
        <v>16</v>
      </c>
      <c r="F45" s="20"/>
      <c r="G45" s="20"/>
      <c r="H45" s="21"/>
    </row>
    <row r="46" spans="2:16" x14ac:dyDescent="0.45">
      <c r="B46" s="5" t="s">
        <v>17</v>
      </c>
      <c r="C46" s="6"/>
      <c r="D46" s="6"/>
      <c r="E46" s="6"/>
      <c r="F46" s="6"/>
      <c r="G46" s="6"/>
      <c r="H46" s="4"/>
      <c r="I46" s="22"/>
      <c r="J46" s="9"/>
    </row>
    <row r="47" spans="2:16" ht="14.65" thickBot="1" x14ac:dyDescent="0.5">
      <c r="B47" s="5" t="s">
        <v>18</v>
      </c>
      <c r="C47" s="6"/>
      <c r="D47" s="6"/>
      <c r="E47" s="6"/>
      <c r="F47" s="6"/>
      <c r="G47" s="6"/>
      <c r="H47" s="4"/>
    </row>
    <row r="48" spans="2:16" ht="18.399999999999999" thickBot="1" x14ac:dyDescent="0.6">
      <c r="B48" s="1" t="s">
        <v>10</v>
      </c>
      <c r="C48" s="23"/>
      <c r="D48" s="23"/>
      <c r="E48" s="24"/>
      <c r="F48" s="25"/>
      <c r="G48" s="24"/>
      <c r="H48" s="4"/>
      <c r="J48" s="9"/>
      <c r="L48" s="81" t="s">
        <v>37</v>
      </c>
      <c r="M48" s="82"/>
      <c r="N48" s="82"/>
      <c r="O48" s="82"/>
      <c r="P48" s="83"/>
    </row>
    <row r="49" spans="2:16" ht="16.149999999999999" thickBot="1" x14ac:dyDescent="0.55000000000000004">
      <c r="B49" s="5" t="s">
        <v>11</v>
      </c>
      <c r="C49" s="26"/>
      <c r="D49" s="26"/>
      <c r="E49" s="6"/>
      <c r="F49" s="24"/>
      <c r="G49" s="24"/>
      <c r="H49" s="4"/>
      <c r="J49" s="9"/>
      <c r="L49" s="71" t="s">
        <v>19</v>
      </c>
      <c r="M49" s="73"/>
      <c r="N49" s="71" t="s">
        <v>20</v>
      </c>
      <c r="O49" s="73"/>
      <c r="P49" s="27"/>
    </row>
    <row r="50" spans="2:16" x14ac:dyDescent="0.45">
      <c r="B50" s="5" t="s">
        <v>13</v>
      </c>
      <c r="C50" s="26"/>
      <c r="D50" s="26"/>
      <c r="E50" s="6"/>
      <c r="F50" s="24"/>
      <c r="G50" s="24"/>
      <c r="H50" s="4"/>
      <c r="J50" s="9"/>
      <c r="L50" s="17"/>
      <c r="M50" s="21"/>
      <c r="N50" s="28" t="s">
        <v>21</v>
      </c>
      <c r="O50" s="20"/>
      <c r="P50" s="4"/>
    </row>
    <row r="51" spans="2:16" x14ac:dyDescent="0.45">
      <c r="B51" s="1" t="s">
        <v>22</v>
      </c>
      <c r="C51" s="23"/>
      <c r="D51" s="23"/>
      <c r="E51" s="24"/>
      <c r="F51" s="25"/>
      <c r="G51" s="24"/>
      <c r="H51" s="4"/>
      <c r="J51" s="9"/>
      <c r="L51" s="5"/>
      <c r="M51" s="4"/>
      <c r="N51" s="29"/>
      <c r="O51" s="30"/>
      <c r="P51" s="4"/>
    </row>
    <row r="52" spans="2:16" x14ac:dyDescent="0.45">
      <c r="B52" s="1"/>
      <c r="C52" s="25"/>
      <c r="D52" s="25"/>
      <c r="E52" s="24"/>
      <c r="F52" s="24"/>
      <c r="G52" s="24"/>
      <c r="H52" s="4"/>
      <c r="J52" s="9"/>
      <c r="L52" s="5"/>
      <c r="M52" s="4"/>
      <c r="N52" s="29" t="s">
        <v>23</v>
      </c>
      <c r="O52" s="6"/>
      <c r="P52" s="4"/>
    </row>
    <row r="53" spans="2:16" x14ac:dyDescent="0.45">
      <c r="B53" s="1" t="s">
        <v>24</v>
      </c>
      <c r="C53" s="24"/>
      <c r="D53" s="24"/>
      <c r="E53" s="24"/>
      <c r="F53" s="24"/>
      <c r="G53" s="24"/>
      <c r="H53" s="4"/>
      <c r="I53" s="22"/>
      <c r="J53" s="9"/>
      <c r="L53" s="5"/>
      <c r="M53" s="4"/>
      <c r="N53" s="29"/>
      <c r="O53" s="30"/>
      <c r="P53" s="4"/>
    </row>
    <row r="54" spans="2:16" x14ac:dyDescent="0.45">
      <c r="B54" s="1" t="s">
        <v>25</v>
      </c>
      <c r="C54" s="24"/>
      <c r="D54" s="24"/>
      <c r="E54" s="24"/>
      <c r="F54" s="24"/>
      <c r="G54" s="24"/>
      <c r="H54" s="4"/>
      <c r="I54" s="22"/>
      <c r="J54" s="9"/>
      <c r="L54" s="5"/>
      <c r="M54" s="4"/>
      <c r="N54" s="29"/>
      <c r="O54" s="30"/>
      <c r="P54" s="4"/>
    </row>
    <row r="55" spans="2:16" x14ac:dyDescent="0.45">
      <c r="B55" s="5"/>
      <c r="C55" s="30"/>
      <c r="D55" s="30"/>
      <c r="E55" s="6"/>
      <c r="F55" s="6"/>
      <c r="G55" s="6"/>
      <c r="H55" s="4"/>
      <c r="L55" s="5" t="s">
        <v>26</v>
      </c>
      <c r="M55" s="31"/>
      <c r="N55" s="29"/>
      <c r="O55" s="30"/>
      <c r="P55" s="4"/>
    </row>
    <row r="56" spans="2:16" x14ac:dyDescent="0.45">
      <c r="B56" s="5" t="s">
        <v>27</v>
      </c>
      <c r="C56" s="6"/>
      <c r="D56" s="6"/>
      <c r="E56" s="32"/>
      <c r="F56" s="6"/>
      <c r="G56" s="6"/>
      <c r="H56" s="4"/>
      <c r="L56" s="5"/>
      <c r="M56" s="4"/>
      <c r="N56" s="29"/>
      <c r="O56" s="30"/>
      <c r="P56" s="4"/>
    </row>
    <row r="57" spans="2:16" ht="15.75" x14ac:dyDescent="0.5">
      <c r="B57" s="5" t="s">
        <v>28</v>
      </c>
      <c r="C57" s="6"/>
      <c r="D57" s="30"/>
      <c r="E57" s="32"/>
      <c r="F57" s="6"/>
      <c r="G57" s="6"/>
      <c r="H57" s="4"/>
      <c r="L57" s="33" t="s">
        <v>16</v>
      </c>
      <c r="M57" s="34">
        <f>SUM(M50:M56)</f>
        <v>0</v>
      </c>
      <c r="N57" s="35"/>
      <c r="O57" s="36">
        <f>SUM(O50:O56)</f>
        <v>0</v>
      </c>
      <c r="P57" s="4"/>
    </row>
    <row r="58" spans="2:16" ht="14.65" thickBot="1" x14ac:dyDescent="0.5">
      <c r="B58" s="5" t="s">
        <v>21</v>
      </c>
      <c r="C58" s="30"/>
      <c r="D58" s="30"/>
      <c r="E58" s="32"/>
      <c r="F58" s="24"/>
      <c r="G58" s="24"/>
      <c r="H58" s="4"/>
      <c r="J58" s="9"/>
      <c r="L58" s="11"/>
      <c r="M58" s="14"/>
      <c r="N58" s="37"/>
      <c r="O58" s="38"/>
      <c r="P58" s="14"/>
    </row>
    <row r="59" spans="2:16" x14ac:dyDescent="0.45">
      <c r="B59" s="5" t="s">
        <v>29</v>
      </c>
      <c r="C59" s="30"/>
      <c r="D59" s="30"/>
      <c r="E59" s="32"/>
      <c r="F59" s="24"/>
      <c r="G59" s="24"/>
      <c r="H59" s="4"/>
      <c r="J59" s="9"/>
    </row>
    <row r="60" spans="2:16" x14ac:dyDescent="0.45">
      <c r="B60" s="5" t="s">
        <v>30</v>
      </c>
      <c r="C60" s="39"/>
      <c r="D60" s="39"/>
      <c r="E60" s="39"/>
      <c r="F60" s="24"/>
      <c r="G60" s="24"/>
      <c r="H60" s="4"/>
      <c r="J60" s="9"/>
    </row>
    <row r="61" spans="2:16" ht="14.65" thickBot="1" x14ac:dyDescent="0.5">
      <c r="B61" s="11"/>
      <c r="C61" s="38"/>
      <c r="D61" s="38"/>
      <c r="E61" s="12"/>
      <c r="F61" s="12"/>
      <c r="G61" s="12"/>
      <c r="H61" s="14"/>
    </row>
    <row r="62" spans="2:16" ht="18.399999999999999" thickBot="1" x14ac:dyDescent="0.6">
      <c r="J62" s="9"/>
      <c r="L62" s="68" t="s">
        <v>38</v>
      </c>
      <c r="M62" s="69"/>
      <c r="N62" s="69"/>
      <c r="O62" s="69"/>
      <c r="P62" s="70"/>
    </row>
    <row r="63" spans="2:16" ht="16.149999999999999" thickBot="1" x14ac:dyDescent="0.55000000000000004">
      <c r="B63" s="71" t="s">
        <v>40</v>
      </c>
      <c r="C63" s="72"/>
      <c r="D63" s="72"/>
      <c r="E63" s="72"/>
      <c r="F63" s="72"/>
      <c r="G63" s="72"/>
      <c r="H63" s="73"/>
      <c r="J63" s="22" t="s">
        <v>3</v>
      </c>
      <c r="L63" s="76" t="s">
        <v>19</v>
      </c>
      <c r="M63" s="77"/>
      <c r="N63" s="71" t="s">
        <v>20</v>
      </c>
      <c r="O63" s="73"/>
      <c r="P63" s="40"/>
    </row>
    <row r="64" spans="2:16" x14ac:dyDescent="0.45">
      <c r="B64" s="41" t="str">
        <f>B51</f>
        <v>Dækningsbidrag</v>
      </c>
      <c r="C64" s="42"/>
      <c r="D64" s="42"/>
      <c r="E64" s="42"/>
      <c r="F64" s="43"/>
      <c r="G64" s="43"/>
      <c r="H64" s="44"/>
      <c r="L64" s="41"/>
      <c r="M64" s="44"/>
      <c r="N64" s="41" t="s">
        <v>31</v>
      </c>
      <c r="O64" s="45"/>
      <c r="P64" s="46"/>
    </row>
    <row r="65" spans="2:16" ht="42.75" x14ac:dyDescent="0.45">
      <c r="B65" s="5" t="str">
        <f>B56</f>
        <v>Varelager</v>
      </c>
      <c r="C65" s="39"/>
      <c r="D65" s="39"/>
      <c r="E65" s="39"/>
      <c r="F65" s="8"/>
      <c r="G65" s="8"/>
      <c r="H65" s="4"/>
      <c r="L65" s="5" t="s">
        <v>27</v>
      </c>
      <c r="M65" s="47"/>
      <c r="N65" s="48" t="s">
        <v>32</v>
      </c>
      <c r="O65" s="47"/>
      <c r="P65" s="46"/>
    </row>
    <row r="66" spans="2:16" x14ac:dyDescent="0.45">
      <c r="B66" s="5" t="str">
        <f>B57</f>
        <v>Debitorer</v>
      </c>
      <c r="C66" s="39"/>
      <c r="D66" s="39"/>
      <c r="E66" s="39"/>
      <c r="F66" s="30"/>
      <c r="G66" s="30"/>
      <c r="H66" s="4"/>
      <c r="L66" s="5"/>
      <c r="M66" s="47"/>
      <c r="N66" s="48"/>
      <c r="O66" s="47"/>
      <c r="P66" s="46"/>
    </row>
    <row r="67" spans="2:16" x14ac:dyDescent="0.45">
      <c r="B67" s="5" t="s">
        <v>30</v>
      </c>
      <c r="C67" s="39"/>
      <c r="D67" s="39"/>
      <c r="E67" s="39"/>
      <c r="F67" s="30"/>
      <c r="G67" s="30"/>
      <c r="H67" s="4"/>
      <c r="L67" s="5" t="s">
        <v>28</v>
      </c>
      <c r="M67" s="47"/>
      <c r="N67" s="5" t="s">
        <v>23</v>
      </c>
      <c r="O67" s="49"/>
      <c r="P67" s="46"/>
    </row>
    <row r="68" spans="2:16" ht="15.75" x14ac:dyDescent="0.5">
      <c r="B68" s="33" t="s">
        <v>33</v>
      </c>
      <c r="C68" s="50"/>
      <c r="D68" s="50"/>
      <c r="E68" s="50"/>
      <c r="F68" s="51"/>
      <c r="G68" s="51"/>
      <c r="H68" s="52"/>
      <c r="L68" s="5"/>
      <c r="M68" s="4"/>
      <c r="N68" s="5"/>
      <c r="O68" s="4"/>
      <c r="P68" s="46"/>
    </row>
    <row r="69" spans="2:16" x14ac:dyDescent="0.45">
      <c r="B69" s="5"/>
      <c r="C69" s="30"/>
      <c r="D69" s="30"/>
      <c r="E69" s="30"/>
      <c r="F69" s="30"/>
      <c r="G69" s="30"/>
      <c r="H69" s="4"/>
      <c r="L69" s="5" t="s">
        <v>26</v>
      </c>
      <c r="M69" s="47"/>
      <c r="N69" s="5" t="s">
        <v>30</v>
      </c>
      <c r="O69" s="47"/>
      <c r="P69" s="46"/>
    </row>
    <row r="70" spans="2:16" x14ac:dyDescent="0.45">
      <c r="B70" s="5" t="s">
        <v>34</v>
      </c>
      <c r="C70" s="30"/>
      <c r="D70" s="30"/>
      <c r="E70" s="53"/>
      <c r="F70" s="30"/>
      <c r="G70" s="30"/>
      <c r="H70" s="4"/>
      <c r="J70" t="s">
        <v>3</v>
      </c>
      <c r="L70" s="5"/>
      <c r="M70" s="4"/>
      <c r="N70" s="5"/>
      <c r="O70" s="4"/>
      <c r="P70" s="46"/>
    </row>
    <row r="71" spans="2:16" ht="15.75" x14ac:dyDescent="0.5">
      <c r="B71" s="5" t="s">
        <v>35</v>
      </c>
      <c r="C71" s="30"/>
      <c r="D71" s="30"/>
      <c r="E71" s="39"/>
      <c r="F71" s="30"/>
      <c r="G71" s="30"/>
      <c r="H71" s="4"/>
      <c r="L71" s="33" t="s">
        <v>16</v>
      </c>
      <c r="M71" s="54">
        <f>SUM(M64:M70)</f>
        <v>0</v>
      </c>
      <c r="N71" s="33"/>
      <c r="O71" s="54">
        <f>SUM(O64:O70)</f>
        <v>0</v>
      </c>
      <c r="P71" s="46"/>
    </row>
    <row r="72" spans="2:16" ht="14.65" thickBot="1" x14ac:dyDescent="0.5">
      <c r="B72" s="11" t="s">
        <v>36</v>
      </c>
      <c r="C72" s="38"/>
      <c r="D72" s="38"/>
      <c r="E72" s="55"/>
      <c r="F72" s="38"/>
      <c r="G72" s="38"/>
      <c r="H72" s="14"/>
      <c r="L72" s="11"/>
      <c r="M72" s="14"/>
      <c r="N72" s="11"/>
      <c r="O72" s="14"/>
      <c r="P72" s="56"/>
    </row>
    <row r="73" spans="2:16" ht="14.65" thickBot="1" x14ac:dyDescent="0.5">
      <c r="M73" s="57" t="s">
        <v>3</v>
      </c>
      <c r="O73" s="9">
        <f>O71-M71</f>
        <v>0</v>
      </c>
    </row>
    <row r="74" spans="2:16" ht="18.399999999999999" thickBot="1" x14ac:dyDescent="0.6">
      <c r="C74" s="9" t="s">
        <v>3</v>
      </c>
      <c r="L74" s="68" t="s">
        <v>41</v>
      </c>
      <c r="M74" s="69"/>
      <c r="N74" s="69"/>
      <c r="O74" s="69"/>
      <c r="P74" s="70"/>
    </row>
    <row r="75" spans="2:16" ht="16.149999999999999" thickBot="1" x14ac:dyDescent="0.55000000000000004">
      <c r="B75" s="71" t="s">
        <v>43</v>
      </c>
      <c r="C75" s="72"/>
      <c r="D75" s="72"/>
      <c r="E75" s="72"/>
      <c r="F75" s="72"/>
      <c r="G75" s="72"/>
      <c r="H75" s="73"/>
      <c r="L75" s="71" t="s">
        <v>19</v>
      </c>
      <c r="M75" s="74"/>
      <c r="N75" s="75" t="s">
        <v>20</v>
      </c>
      <c r="O75" s="74"/>
      <c r="P75" s="58"/>
    </row>
    <row r="76" spans="2:16" x14ac:dyDescent="0.45">
      <c r="B76" s="41"/>
      <c r="C76" s="59" t="str">
        <f>C45</f>
        <v>Detail</v>
      </c>
      <c r="D76" s="59" t="str">
        <f>D45</f>
        <v>Privat</v>
      </c>
      <c r="E76" s="60" t="s">
        <v>16</v>
      </c>
      <c r="F76" s="61"/>
      <c r="G76" s="61"/>
      <c r="H76" s="44"/>
      <c r="L76" s="41"/>
      <c r="M76" s="44"/>
      <c r="N76" s="41" t="s">
        <v>31</v>
      </c>
      <c r="O76" s="45"/>
      <c r="P76" s="40"/>
    </row>
    <row r="77" spans="2:16" ht="42.75" x14ac:dyDescent="0.45">
      <c r="B77" s="5" t="s">
        <v>17</v>
      </c>
      <c r="C77" s="6">
        <f>C33/12*4*C34</f>
        <v>0</v>
      </c>
      <c r="D77" s="6">
        <f>D33/12*4*D34</f>
        <v>0</v>
      </c>
      <c r="E77" s="6">
        <f t="shared" ref="E77:E82" si="0">C77+D77</f>
        <v>0</v>
      </c>
      <c r="F77" s="6"/>
      <c r="G77" s="6"/>
      <c r="H77" s="4"/>
      <c r="L77" s="5" t="s">
        <v>27</v>
      </c>
      <c r="M77" s="47"/>
      <c r="N77" s="48" t="s">
        <v>32</v>
      </c>
      <c r="O77" s="47"/>
      <c r="P77" s="46"/>
    </row>
    <row r="78" spans="2:16" x14ac:dyDescent="0.45">
      <c r="B78" s="5" t="s">
        <v>18</v>
      </c>
      <c r="C78" s="6">
        <f>C77*(1-C35)</f>
        <v>0</v>
      </c>
      <c r="D78" s="6">
        <f>D77*(1-D35)</f>
        <v>0</v>
      </c>
      <c r="E78" s="6">
        <f t="shared" si="0"/>
        <v>0</v>
      </c>
      <c r="F78" s="6"/>
      <c r="G78" s="6"/>
      <c r="H78" s="4"/>
      <c r="L78" s="5"/>
      <c r="M78" s="47"/>
      <c r="N78" s="48"/>
      <c r="O78" s="47"/>
      <c r="P78" s="46"/>
    </row>
    <row r="79" spans="2:16" x14ac:dyDescent="0.45">
      <c r="B79" s="1" t="s">
        <v>10</v>
      </c>
      <c r="C79" s="23">
        <f>C77-C78</f>
        <v>0</v>
      </c>
      <c r="D79" s="23">
        <f>D77-D78</f>
        <v>0</v>
      </c>
      <c r="E79" s="24">
        <f t="shared" si="0"/>
        <v>0</v>
      </c>
      <c r="F79" s="25"/>
      <c r="G79" s="24"/>
      <c r="H79" s="4"/>
      <c r="L79" s="5" t="s">
        <v>28</v>
      </c>
      <c r="M79" s="47"/>
      <c r="N79" s="5" t="s">
        <v>23</v>
      </c>
      <c r="O79" s="49"/>
      <c r="P79" s="46"/>
    </row>
    <row r="80" spans="2:16" x14ac:dyDescent="0.45">
      <c r="B80" s="5" t="s">
        <v>11</v>
      </c>
      <c r="C80" s="26">
        <f>C33/12*4*C36*C37</f>
        <v>0</v>
      </c>
      <c r="D80" s="26">
        <f>D33/12*4*D36*D37</f>
        <v>0</v>
      </c>
      <c r="E80" s="6">
        <f t="shared" si="0"/>
        <v>0</v>
      </c>
      <c r="F80" s="24"/>
      <c r="G80" s="24"/>
      <c r="H80" s="4"/>
      <c r="L80" s="5"/>
      <c r="M80" s="4"/>
      <c r="N80" s="5"/>
      <c r="O80" s="4"/>
      <c r="P80" s="46"/>
    </row>
    <row r="81" spans="2:16" x14ac:dyDescent="0.45">
      <c r="B81" s="5" t="s">
        <v>13</v>
      </c>
      <c r="C81" s="26">
        <f>C78*C38</f>
        <v>0</v>
      </c>
      <c r="D81" s="26">
        <f>D78*D38</f>
        <v>0</v>
      </c>
      <c r="E81" s="6">
        <f t="shared" si="0"/>
        <v>0</v>
      </c>
      <c r="F81" s="24"/>
      <c r="G81" s="24"/>
      <c r="H81" s="4"/>
      <c r="L81" s="5" t="s">
        <v>26</v>
      </c>
      <c r="M81" s="47"/>
      <c r="N81" s="5" t="s">
        <v>30</v>
      </c>
      <c r="O81" s="47"/>
      <c r="P81" s="46"/>
    </row>
    <row r="82" spans="2:16" ht="15.75" x14ac:dyDescent="0.5">
      <c r="B82" s="33" t="s">
        <v>22</v>
      </c>
      <c r="C82" s="62">
        <f>C79-C80-C81</f>
        <v>0</v>
      </c>
      <c r="D82" s="62">
        <f>D79-D80-D81</f>
        <v>0</v>
      </c>
      <c r="E82" s="36">
        <f t="shared" si="0"/>
        <v>0</v>
      </c>
      <c r="F82" s="63"/>
      <c r="G82" s="36"/>
      <c r="H82" s="64"/>
      <c r="L82" s="5"/>
      <c r="M82" s="4"/>
      <c r="N82" s="5"/>
      <c r="O82" s="4"/>
      <c r="P82" s="46"/>
    </row>
    <row r="83" spans="2:16" ht="16.149999999999999" thickBot="1" x14ac:dyDescent="0.55000000000000004">
      <c r="B83" s="65"/>
      <c r="C83" s="66"/>
      <c r="D83" s="66"/>
      <c r="E83" s="67"/>
      <c r="F83" s="67"/>
      <c r="G83" s="67"/>
      <c r="H83" s="14"/>
      <c r="L83" s="33" t="s">
        <v>16</v>
      </c>
      <c r="M83" s="54">
        <f>SUM(M76:M82)</f>
        <v>0</v>
      </c>
      <c r="N83" s="33"/>
      <c r="O83" s="54">
        <f>SUM(O76:O82)</f>
        <v>0</v>
      </c>
      <c r="P83" s="46"/>
    </row>
    <row r="84" spans="2:16" ht="14.65" thickBot="1" x14ac:dyDescent="0.5">
      <c r="L84" s="11"/>
      <c r="M84" s="14"/>
      <c r="N84" s="11"/>
      <c r="O84" s="14"/>
      <c r="P84" s="56"/>
    </row>
    <row r="85" spans="2:16" ht="14.65" thickBot="1" x14ac:dyDescent="0.5"/>
    <row r="86" spans="2:16" ht="16.149999999999999" thickBot="1" x14ac:dyDescent="0.55000000000000004">
      <c r="B86" s="71" t="s">
        <v>42</v>
      </c>
      <c r="C86" s="72"/>
      <c r="D86" s="72"/>
      <c r="E86" s="72"/>
      <c r="F86" s="72"/>
      <c r="G86" s="72"/>
      <c r="H86" s="73"/>
    </row>
    <row r="87" spans="2:16" x14ac:dyDescent="0.45">
      <c r="B87" s="41">
        <f>B74</f>
        <v>0</v>
      </c>
      <c r="C87" s="42"/>
      <c r="D87" s="42"/>
      <c r="E87" s="42"/>
      <c r="F87" s="43"/>
      <c r="G87" s="43"/>
      <c r="H87" s="44"/>
    </row>
    <row r="88" spans="2:16" x14ac:dyDescent="0.45">
      <c r="B88" s="5" t="str">
        <f>B79</f>
        <v>Bruttoavance</v>
      </c>
      <c r="C88" s="39"/>
      <c r="D88" s="39"/>
      <c r="E88" s="39"/>
      <c r="F88" s="8"/>
      <c r="G88" s="8"/>
      <c r="H88" s="4"/>
    </row>
    <row r="89" spans="2:16" x14ac:dyDescent="0.45">
      <c r="B89" s="5" t="str">
        <f>B80</f>
        <v>Leveringsomkostninger</v>
      </c>
      <c r="C89" s="39"/>
      <c r="D89" s="39"/>
      <c r="E89" s="39"/>
      <c r="F89" s="30"/>
      <c r="G89" s="30"/>
      <c r="H89" s="4"/>
    </row>
    <row r="90" spans="2:16" x14ac:dyDescent="0.45">
      <c r="B90" s="5" t="s">
        <v>30</v>
      </c>
      <c r="C90" s="39"/>
      <c r="D90" s="39"/>
      <c r="E90" s="39"/>
      <c r="F90" s="30"/>
      <c r="G90" s="30"/>
      <c r="H90" s="4"/>
    </row>
    <row r="91" spans="2:16" ht="15.75" x14ac:dyDescent="0.5">
      <c r="B91" s="33" t="s">
        <v>33</v>
      </c>
      <c r="C91" s="50"/>
      <c r="D91" s="50"/>
      <c r="E91" s="50"/>
      <c r="F91" s="51"/>
      <c r="G91" s="51"/>
      <c r="H91" s="52"/>
    </row>
    <row r="92" spans="2:16" x14ac:dyDescent="0.45">
      <c r="B92" s="5"/>
      <c r="C92" s="30"/>
      <c r="D92" s="30"/>
      <c r="E92" s="30"/>
      <c r="F92" s="30"/>
      <c r="G92" s="30"/>
      <c r="H92" s="4"/>
    </row>
    <row r="93" spans="2:16" x14ac:dyDescent="0.45">
      <c r="B93" s="5" t="s">
        <v>34</v>
      </c>
      <c r="C93" s="30"/>
      <c r="D93" s="30"/>
      <c r="E93" s="53"/>
      <c r="F93" s="30"/>
      <c r="G93" s="30"/>
      <c r="H93" s="4"/>
    </row>
    <row r="94" spans="2:16" x14ac:dyDescent="0.45">
      <c r="B94" s="5" t="s">
        <v>35</v>
      </c>
      <c r="C94" s="30"/>
      <c r="D94" s="30"/>
      <c r="E94" s="39"/>
      <c r="F94" s="30"/>
      <c r="G94" s="30"/>
      <c r="H94" s="4"/>
    </row>
    <row r="95" spans="2:16" ht="14.65" thickBot="1" x14ac:dyDescent="0.5">
      <c r="B95" s="11" t="s">
        <v>36</v>
      </c>
      <c r="C95" s="38"/>
      <c r="D95" s="38"/>
      <c r="E95" s="55"/>
      <c r="F95" s="38"/>
      <c r="G95" s="38"/>
      <c r="H95" s="14"/>
    </row>
  </sheetData>
  <mergeCells count="17">
    <mergeCell ref="L48:P48"/>
    <mergeCell ref="B86:H86"/>
    <mergeCell ref="B1:G1"/>
    <mergeCell ref="B2:G2"/>
    <mergeCell ref="B3:G3"/>
    <mergeCell ref="B31:H31"/>
    <mergeCell ref="B44:H44"/>
    <mergeCell ref="L74:P74"/>
    <mergeCell ref="B75:H75"/>
    <mergeCell ref="L75:M75"/>
    <mergeCell ref="N75:O75"/>
    <mergeCell ref="L49:M49"/>
    <mergeCell ref="N49:O49"/>
    <mergeCell ref="L62:P62"/>
    <mergeCell ref="B63:H63"/>
    <mergeCell ref="L63:M63"/>
    <mergeCell ref="N63:O6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Wishy Aps Kap Opgaven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N</dc:creator>
  <cp:lastModifiedBy>Peter Nordgaard</cp:lastModifiedBy>
  <dcterms:created xsi:type="dcterms:W3CDTF">2022-10-17T10:16:41Z</dcterms:created>
  <dcterms:modified xsi:type="dcterms:W3CDTF">2023-11-15T10:29:42Z</dcterms:modified>
</cp:coreProperties>
</file>